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01"/>
  <workbookPr defaultThemeVersion="124226"/>
  <mc:AlternateContent xmlns:mc="http://schemas.openxmlformats.org/markup-compatibility/2006">
    <mc:Choice Requires="x15">
      <x15ac:absPath xmlns:x15ac="http://schemas.microsoft.com/office/spreadsheetml/2010/11/ac" url="C:\Users\martha.barreto\Desktop\"/>
    </mc:Choice>
  </mc:AlternateContent>
  <xr:revisionPtr revIDLastSave="18" documentId="13_ncr:1_{A859BE17-454B-4B34-A389-F124D92741DE}" xr6:coauthVersionLast="45" xr6:coauthVersionMax="45" xr10:uidLastSave="{8334A72D-62AC-4C73-9C65-E7CD61BE58A7}"/>
  <bookViews>
    <workbookView xWindow="26400" yWindow="1830" windowWidth="4110" windowHeight="7860" tabRatio="576" xr2:uid="{00000000-000D-0000-FFFF-FFFF00000000}"/>
  </bookViews>
  <sheets>
    <sheet name="PLAN GESTION POR PROCESO" sheetId="1" r:id="rId1"/>
    <sheet name="Hoja1" sheetId="6" r:id="rId2"/>
    <sheet name="Hoja2" sheetId="2" state="hidden" r:id="rId3"/>
    <sheet name="Hoja4" sheetId="5" state="hidden" r:id="rId4"/>
  </sheets>
  <externalReferences>
    <externalReference r:id="rId5"/>
  </externalReferences>
  <definedNames>
    <definedName name="_xlnm._FilterDatabase" localSheetId="0" hidden="1">'PLAN GESTION POR PROCESO'!$A$16:$AT$38</definedName>
    <definedName name="_xlnm.Print_Area" localSheetId="0">'PLAN GESTION POR PROCESO'!$A$1:$AT$44</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37" i="1" l="1"/>
  <c r="AM37" i="1"/>
  <c r="AM38" i="1" s="1"/>
  <c r="AR34" i="1" l="1"/>
  <c r="AR31" i="1" l="1"/>
  <c r="AR30" i="1"/>
  <c r="AR29" i="1"/>
  <c r="AR24" i="1"/>
  <c r="AC27" i="1" l="1"/>
  <c r="AC36" i="1" l="1"/>
  <c r="AC34" i="1" l="1"/>
  <c r="AC32" i="1" l="1"/>
  <c r="AC26" i="1"/>
  <c r="AC23" i="1"/>
  <c r="AC38" i="1" s="1"/>
  <c r="AS24" i="1" l="1"/>
  <c r="AS29" i="1"/>
  <c r="AS30" i="1"/>
  <c r="AS31" i="1"/>
  <c r="AS32" i="1"/>
  <c r="AS33" i="1"/>
  <c r="AS34" i="1"/>
  <c r="AS35" i="1"/>
  <c r="AS36" i="1"/>
  <c r="AS21" i="1"/>
  <c r="AR38" i="1" s="1"/>
  <c r="AM24" i="1"/>
  <c r="AM29" i="1"/>
  <c r="AM30" i="1"/>
  <c r="AM31" i="1"/>
  <c r="AM32" i="1"/>
  <c r="AM34" i="1"/>
  <c r="AM35" i="1"/>
  <c r="AM36" i="1"/>
  <c r="AH24" i="1"/>
  <c r="AH26" i="1"/>
  <c r="AH29" i="1"/>
  <c r="AH30" i="1"/>
  <c r="AH31" i="1"/>
  <c r="AH32" i="1"/>
  <c r="AH34" i="1"/>
  <c r="X26" i="1"/>
  <c r="X30" i="1"/>
  <c r="X31" i="1"/>
  <c r="X32" i="1"/>
  <c r="X34" i="1"/>
  <c r="E38" i="1"/>
  <c r="P33" i="1"/>
  <c r="P26" i="1"/>
  <c r="P22" i="1"/>
  <c r="P21" i="1"/>
  <c r="AH38" i="1" l="1"/>
  <c r="X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juan.jimenez</author>
  </authors>
  <commentList>
    <comment ref="J19" authorId="0" shapeId="0" xr:uid="{00000000-0006-0000-0000-00000100000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Sandy.Calderon</author>
  </authors>
  <commentList>
    <comment ref="C91" authorId="0" shapeId="0" xr:uid="{00000000-0006-0000-0100-00000100000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<sst xmlns="http://schemas.openxmlformats.org/spreadsheetml/2006/main" count="635" uniqueCount="338">
  <si>
    <t>ALCALDÍA LOCAL DE TUNJUELITO</t>
  </si>
  <si>
    <t>SECRETARIA DISTRITAL DE GOBIERNO</t>
  </si>
  <si>
    <t>VIGENCIA DE LA PLANEACIÓN</t>
  </si>
  <si>
    <t>CONTROL DE CAMBIOS</t>
  </si>
  <si>
    <t>ALCALDÍA LOCAL</t>
  </si>
  <si>
    <t>ALCALDIA LOCAL DE TUNJUELITO</t>
  </si>
  <si>
    <t>VERSIÓN</t>
  </si>
  <si>
    <t>FECHA</t>
  </si>
  <si>
    <t>DESCRIPCIÓN DE LA MODIFICACIÓN</t>
  </si>
  <si>
    <t>PROCESOS ASOCIADOS</t>
  </si>
  <si>
    <t>GESTIÓN PÚBLICA TERRITORIAL LOCAL 
GESTIÓN CORPORATIVA LOCAL
INSPECCIÓN VIGILANCIA Y CONTROL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</si>
  <si>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</si>
  <si>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t>
  </si>
  <si>
    <t>Se adiciona el avance de gestión de la Alcaldía Local realizado durante el I trimestre, obteniendo por resultado 84,27%.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</si>
  <si>
    <r>
      <t xml:space="preserve">En atención al correo remitido el día 25 de julio de 2019 por partede la Directora para la Gestión Policiva se modifica la linea base de las metas </t>
    </r>
    <r>
      <rPr>
        <i/>
        <sz val="12"/>
        <rFont val="Arial"/>
        <family val="2"/>
      </rPr>
      <t>"Dar impulso procesal  ( Avocar, rechazar, enviar al competente, fallar) al 60% de los comparendos recibidos en las vigencias anteriores al año 2019." y "Dar impulso procesal  ( Avocar, rechazar, enviar al competente, fallar) al 60% de las quejas recibidos en las vigencias anteriores al año 2019"</t>
    </r>
    <r>
      <rPr>
        <sz val="12"/>
        <rFont val="Arial"/>
        <family val="2"/>
      </rPr>
      <t>.Se adiciona el avance de gestión de la Alcaldía Local realizado durante el II trimestre, obteniendo por resultado 77,52%.</t>
    </r>
  </si>
  <si>
    <t>Se modifica la programación de la meta transversal "Obtener una calificación   igual o superior al 80  % en conocimientos de MIPG por proceso y/o Alcaldía Local"  para cuarto trimestre de vigencia.</t>
  </si>
  <si>
    <r>
      <t xml:space="preserve">Se modifica la programación de las metas: i) "Presentar una (1) propuesta de buena práctica de gestión encaminada al fortalecimiento de la integridad en el servicio público y/o lucha contra la corrupción en la entidad" para el cuarto trimestre, toda vez, que la meta registrada no cumple con los criterios establecidos ii). Dar respuesta al 100% de los requerimientos ciudadanos asignados a la Alcaldía Local con corte a 31 de diciembre de 2018, según la información de seguimiento presentada por el proceso de Servicio a la Ciudadanía para el cuarto trimestre. Se adiciona el avance de gestión del proceso realizado durante el III trimestre, obteniendo por resultado del </t>
    </r>
    <r>
      <rPr>
        <b/>
        <sz val="12"/>
        <rFont val="Arial"/>
        <family val="2"/>
      </rPr>
      <t>87,72%</t>
    </r>
  </si>
  <si>
    <t xml:space="preserve">Se adiciona el avance de gestión de la Alcaldía realizado durante el IV trimestre, obteniendo por resultado del 94%, obteniendo por resultado de gestión para la vigencia 2019 del 88%	</t>
  </si>
  <si>
    <t>Se incorporan los resultados de la meta "Lograr el 65% de avance en el cumplimiento físico del Plan de Desarrollo Local" toda vez que la Secretaría Distrital de Planeación remitió el soporte del cumplimiento de la metas hasta el día 03 de febrero, así las cosas la Alcalía Local obtuvo por resultado de gestión para: IV trimestre 86%  y 82% con la gestión acumulada de la vigencia 2019</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</si>
  <si>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</si>
  <si>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</si>
  <si>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</si>
  <si>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</si>
  <si>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</si>
  <si>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</si>
  <si>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</si>
  <si>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</si>
  <si>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</si>
  <si>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</si>
  <si>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</si>
  <si>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</si>
  <si>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</si>
  <si>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</si>
  <si>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</si>
  <si>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</si>
  <si>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</si>
  <si>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</si>
  <si>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</si>
  <si>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</si>
  <si>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</si>
  <si>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</si>
  <si>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</si>
  <si>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</si>
  <si>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</si>
  <si>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</si>
  <si>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</si>
  <si>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</si>
  <si>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</si>
  <si>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</si>
  <si>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</si>
  <si>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</si>
  <si>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</si>
  <si>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</si>
  <si>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</si>
  <si>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</si>
  <si>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</si>
  <si>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</si>
  <si>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</si>
  <si>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r>
      <t xml:space="preserve">Incrementar en un </t>
    </r>
    <r>
      <rPr>
        <b/>
        <sz val="12"/>
        <rFont val="Garamond"/>
        <family val="1"/>
      </rPr>
      <t>10%</t>
    </r>
    <r>
      <rPr>
        <sz val="12"/>
        <rFont val="Garamond"/>
        <family val="1"/>
      </rPr>
      <t xml:space="preserve"> la participación de los ciudadanos en la audiencia de rendición de cuentas.</t>
    </r>
  </si>
  <si>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</si>
  <si>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</si>
  <si>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</si>
  <si>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</si>
  <si>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</si>
  <si>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</si>
  <si>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</si>
  <si>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</si>
  <si>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</si>
  <si>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</si>
  <si>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</si>
  <si>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No se cumplio la meta</t>
  </si>
  <si>
    <t xml:space="preserve">Meta no cumplida </t>
  </si>
  <si>
    <r>
      <t xml:space="preserve">Lograr el </t>
    </r>
    <r>
      <rPr>
        <b/>
        <sz val="12"/>
        <rFont val="Garamond"/>
        <family val="1"/>
      </rPr>
      <t xml:space="preserve">65% </t>
    </r>
    <r>
      <rPr>
        <sz val="12"/>
        <rFont val="Garamond"/>
        <family val="1"/>
      </rPr>
      <t>de avance en el cumplimiento físico del Plan de Desarrollo Local</t>
    </r>
  </si>
  <si>
    <t>Porcentaje de Avance en el Cumplimiento Fisico del Plan de Desarrollo Local</t>
  </si>
  <si>
    <t>Porcentaje de avance acumulado en el cumplimiento físico entregado del Plan de Desarrollo Local que arroja la MUSI.</t>
  </si>
  <si>
    <t>CRECIENTE</t>
  </si>
  <si>
    <t>Porcentaje</t>
  </si>
  <si>
    <t>EFECTIVIDAD</t>
  </si>
  <si>
    <t>MUSI</t>
  </si>
  <si>
    <t>Matriz MUSI</t>
  </si>
  <si>
    <t>Según el visor MUSI reportado por la Secretaría Distrital de Planeación, el avance físico del plan de desarrollo local para el trimestre fue del 48,5%</t>
  </si>
  <si>
    <t>MATRIZ MUSI</t>
  </si>
  <si>
    <t xml:space="preserve">
    De acuerdo con el informe de avance PDL 2017-2020 remitido por la Secretaría Distrital de Planeación - SDP, el visor MUSI reporta para la Alcaldía Local un avance físico del 51%.</t>
  </si>
  <si>
    <t>Reporte MUSI</t>
  </si>
  <si>
    <t>Según el visor MUSI reportado por la Secretaría Distrital de Planeación, el avance físico del plan de desarrollo local para el trimestre fue del 55,9 %</t>
  </si>
  <si>
    <t>Según el visor MUSI reportado por la Secretaría Distrital de Planeación, el avance físico del plan de desarrollo local para el trimestre fue del 70,5 %</t>
  </si>
  <si>
    <t>Integrar las herramientas de planeación, gestión y control, con enfoque de innovación, mejoramiento continuo, responsabilidad social, desarrollo integral del talento humano y transparencia</t>
  </si>
  <si>
    <t xml:space="preserve">Gestión Corporativa Local </t>
  </si>
  <si>
    <r>
      <t xml:space="preserve">Comprometer al 30 de julio del 2019 el </t>
    </r>
    <r>
      <rPr>
        <b/>
        <sz val="12"/>
        <rFont val="Garamond"/>
        <family val="1"/>
      </rPr>
      <t>50%</t>
    </r>
    <r>
      <rPr>
        <sz val="12"/>
        <rFont val="Garamond"/>
        <family val="1"/>
      </rPr>
      <t xml:space="preserve"> del presupuesto de inversión directa disponible a la vigencia para el FDL y el </t>
    </r>
    <r>
      <rPr>
        <b/>
        <sz val="12"/>
        <rFont val="Garamond"/>
        <family val="1"/>
      </rPr>
      <t>95%</t>
    </r>
    <r>
      <rPr>
        <sz val="12"/>
        <rFont val="Garamond"/>
        <family val="1"/>
      </rPr>
      <t xml:space="preserve"> al 31 de diciembre de 2019.</t>
    </r>
  </si>
  <si>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</si>
  <si>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</si>
  <si>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</si>
  <si>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</si>
  <si>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</si>
  <si>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</si>
  <si>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No se ha alcanzado la meta teniendo en cuenta que faltan conceptos de sectores para comprometer los recursos</t>
  </si>
  <si>
    <t>Carpeta meta 3</t>
  </si>
  <si>
    <t>Durante el trimestre se comprometio el 100% de los recursos</t>
  </si>
  <si>
    <r>
      <t>Girar mínimo el 4</t>
    </r>
    <r>
      <rPr>
        <b/>
        <sz val="12"/>
        <rFont val="Garamond"/>
        <family val="1"/>
      </rPr>
      <t>0%</t>
    </r>
    <r>
      <rPr>
        <sz val="12"/>
        <rFont val="Garamond"/>
        <family val="1"/>
      </rPr>
      <t xml:space="preserve">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</si>
  <si>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</si>
  <si>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</si>
  <si>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</si>
  <si>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</si>
  <si>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</si>
  <si>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En consonancia con la meta, los giros realizados superan los programados evidenciando eficiencia en los giros</t>
  </si>
  <si>
    <t>Carpeta meta 4</t>
  </si>
  <si>
    <t>Durante el trimestre se giró el 17,71% de los recursos, quedando pendientes para el periodo  2 puntos porcentuales</t>
  </si>
  <si>
    <t>Durante el trimestre se giró el 25,85% de los recursos, teniendo un rezago del 14%</t>
  </si>
  <si>
    <r>
      <t xml:space="preserve">Girar el </t>
    </r>
    <r>
      <rPr>
        <b/>
        <sz val="12"/>
        <rFont val="Garamond"/>
        <family val="1"/>
      </rPr>
      <t>50%</t>
    </r>
    <r>
      <rPr>
        <sz val="12"/>
        <rFont val="Garamond"/>
        <family val="1"/>
      </rPr>
      <t xml:space="preserve"> del presupuesto constituído como Obligaciones por Pagar de la vigencia 2017 y anteriores ( Inversión).</t>
    </r>
  </si>
  <si>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</si>
  <si>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</si>
  <si>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</si>
  <si>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Durante el primer trimestre se giró el 18,79% de las obligaciones por pagar de vigencia 2017 y anteriores de acuerdo con PREDIS, cumpliendo de esta manera con la meta propuesta</t>
  </si>
  <si>
    <t>Reporte PREDIS</t>
  </si>
  <si>
    <t>Durante el segundo trimestre se giró el 51.53% de las obligaciones por pagar de vigencia 2017 y anteriores de acuerdo con PREDIS, cumpliendo de esta manera con la meta propuesta</t>
  </si>
  <si>
    <t>Carpeta meta 5</t>
  </si>
  <si>
    <t>Durante el segundo trimestre se giró el 69.17% de las obligaciones por pagar de vigencia 2017 y anteriores de acuerdo con PREDIS, cumpliendo de esta manera con la meta propuesta</t>
  </si>
  <si>
    <t>Durante el trimestre se giró el 88,96% de las obligaciones por pagar de vigencia 2017 y anteriores de acuerdo con PREDIS, cumpliendo de esta manera con la meta propuesta</t>
  </si>
  <si>
    <r>
      <t xml:space="preserve">Girar el </t>
    </r>
    <r>
      <rPr>
        <b/>
        <sz val="12"/>
        <rFont val="Garamond"/>
        <family val="1"/>
      </rPr>
      <t>50%</t>
    </r>
    <r>
      <rPr>
        <sz val="12"/>
        <rFont val="Garamond"/>
        <family val="1"/>
      </rPr>
      <t xml:space="preserve"> del presupuesto constituído como Obligaciones por Pagar de la vigencia 2018 ( Inversión).</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</si>
  <si>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</si>
  <si>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</si>
  <si>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</si>
  <si>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Durante el primer trimestre se giró el 7,89% de las obligaciones por pagar de vigencia 2018 de acuerdo con PREDIS, de tal manera que no se alcanza la meta propuesta</t>
  </si>
  <si>
    <t>Durante el segundo trimestre se giró el 16.66% de las obligaciones por pagar de vigencia 2018 de acuerdo con PREDIS, de tal manera que no se alcanza la meta propuesta</t>
  </si>
  <si>
    <t>Carpeta meta 6</t>
  </si>
  <si>
    <t>Durante el tercer trimestre se giró el 39.58% de las obligaciones por pagar de vigencia 2018 de acuerdo con PREDIS, de tal manera hace falta únicamente medio punto porcentual para el cumplimiento de la meta</t>
  </si>
  <si>
    <t>Durante el trimestre se giró el 64,88% de las obligacione spor pagar de vigencia 2018 de acuerdo con PREDIS, superándose la meta propuesta para el trimestre</t>
  </si>
  <si>
    <t>Fortalecer la capacidad institucional y para el ejercicio de la función  policiva por parte de las autoridades locales a cargo de la SDG.</t>
  </si>
  <si>
    <t>Inspección Vigilancia y Control</t>
  </si>
  <si>
    <t>Dar impulso procesal (Avocar, rechazar, enviar al competente, fallar) el 60% de los comparendos recibidos en las vigencias anteriores al año 2019.</t>
  </si>
  <si>
    <t>Porcentaje de impulsos procesales por los inspectores en las Localidades</t>
  </si>
  <si>
    <t>(Número de impulsos procesales resueltos en la localidad/Número de comparendos anteriores a la vigencia 2019 en la Localidad )*100</t>
  </si>
  <si>
    <t xml:space="preserve">Impulsos Procesales </t>
  </si>
  <si>
    <t>Siactua</t>
  </si>
  <si>
    <t>Alcalde Local</t>
  </si>
  <si>
    <t>De acuerdo al reporte remitido por la Dirección para la Gestión Policiva  se dio respuesta al 27% de los comparendos programados para el trimestre</t>
  </si>
  <si>
    <t>Informe comparendos DGP</t>
  </si>
  <si>
    <t>Se dio impulso procesal a 4.497 comparendos</t>
  </si>
  <si>
    <t>Reporte DGP</t>
  </si>
  <si>
    <t>Dar impulso procesal (Avocar, rechazar, enviar al competente, fallar,) al 60% de las actuaciones administrativas policivas por establecimientos de comercio recibidas en las vigencias anteriores al año 2019</t>
  </si>
  <si>
    <t>(Número de impulsos procesales resueltos en la localidad/Número de quejas recibidas en la Localidad anteriores a la vigencia 2019)*100</t>
  </si>
  <si>
    <t xml:space="preserve">Siactua </t>
  </si>
  <si>
    <t>De acuerdo al reporte remitido por la Dirección para la Gestión Policiva  se dio respuesta al 27% de las quejas programados para el trimestre</t>
  </si>
  <si>
    <t>Informe quejas DGP</t>
  </si>
  <si>
    <t>Se dio impulso procesal a 497 quejas</t>
  </si>
  <si>
    <t>Realizar 42 acciones de control u operativos en materia de actividad económica</t>
  </si>
  <si>
    <t>Cantidad de acciones de control u operativos en materia de económica realizados</t>
  </si>
  <si>
    <t>Número de Acciones de Control u Operativos en materia de actividad económica</t>
  </si>
  <si>
    <t>Operativos en materia de actividad económica</t>
  </si>
  <si>
    <t>Informe de operativo
Actas</t>
  </si>
  <si>
    <t>GET-IVC-F035 Acta de visita
GET-IVC-F032 Formato consolidación de la información de operativos
GDI-GPD-F029 Evidencia de reunión</t>
  </si>
  <si>
    <t>Durante el trimestre se realizaron 11 operativos en materia de actividad económica, los cuales se pueden discriminar en el si actúa 2, del cual se sube evidencia en el archivo Word con los pantallazos de cada expediente en la carpeta compartida.
2018223490101726E, 
2018563490101093E, 
2018563490101095E,
2018563490170E, 
2018563490188E, 
2018563490213E, 
2018563490220E,
2018563880100180E,
2018563490101093E,
2018563490101095E,
2018563880100170E</t>
  </si>
  <si>
    <t>SI ACTUA
archivo word con pantallazos de si actua 2 de cada uno de los expedientes.
meta 26</t>
  </si>
  <si>
    <t xml:space="preserve">Durante el trimestre se realizaron 10 operativos en materia de actividad económica, los cuales se pueden discriminar en el si actúa 2, del cual se sube evidencia en el archivo Word con los pantallazos de cada expediente en la carpeta compartida.
2018223490101726E, 
2018563490101093E, 
2018563490101095E,
2018563490170E, 
2018563490188E, 
2018563490213E, 
2018563490220E,
2018563880100180E,
2018563490101093E,
2018563490101095E,
2018563880100170E
</t>
  </si>
  <si>
    <t>Carpe One Drive</t>
  </si>
  <si>
    <t>Durante el trimestre se realizaron 10 operativos en materia de actividad económica: 
2019563880100195E 2019563880100167E 2019223490132721E,2019564880100198E 2019564880100101E 2019223490130306E 2019223490129145 E,2019563880100082 E,2019223490105115 E, 2019563880100079 E.</t>
  </si>
  <si>
    <t xml:space="preserve">Durante el trimestre se realizaron 10 operativos en materia de actividad económica: 2019563880100195E,2019563880100139E, 2019563880100032E, 2018563880100191E, 2018563880100023E,  2018563880100228E, 2018223490174517E, 2018223490174653E, 2018563880100244E, 2019223490108796E, 2018563880100222E, 2018564490107272E.
 </t>
  </si>
  <si>
    <t>La Alcaldía Local realizó 41 acciones de control u operativos en materia de económica realizados durante la vigencia 2019</t>
  </si>
  <si>
    <t>Realizar 24 acciones de control u operativos en materia de obras y urbanismo relacionados con la integridad urbanística.</t>
  </si>
  <si>
    <t>Cantidad de acciones de control u operativos en materia de urbanismo relacionados con la integridad urbanística</t>
  </si>
  <si>
    <t>Número de Acciones de Control u Operativos en Materia de Urbanismo Relacionados con la Integridad urbanística.</t>
  </si>
  <si>
    <t>Operativos en materia de urbanismo</t>
  </si>
  <si>
    <t>GET-IVC-F032 Formato consolidación de la información de operativos
GET-IVC-F034 Formato técnico de visita y/o verificación- control urbanístico
GDI-GPD-F029 Evidencia de reunión</t>
  </si>
  <si>
    <t>Durante el trimestre se realizaron 6 operativos en materia de obras y urbanismo relacionados con integridad urbanística, los cuales se pueden discriminar en el si actúa 2, del cual se sube evidencia en el archivo Word con los pantallazos de cada expediente en la carpeta compartida.
2018563890100066E, 
2018563890100028E, 
2019564490100791E, 
20175644901000391E,  
2018563890100169E,  
2018563890100143E</t>
  </si>
  <si>
    <t>SI ACTUA
archivo word con pantallazos de si actua 2 de cada uno de los expedientes.
meta 27</t>
  </si>
  <si>
    <t xml:space="preserve">Durante el trimestre se realizaron 6 operativos en materia de obras y urbanismo, los cuales se pueden discriminar en el si actúa 2, del cual se sube evidencia en el archivo Word con los pantallazos de cada expediente en la carpeta compartida.
2018563890100066E, 
2018563890100028E, 
2019564490100791E, 
20175644901000391E,  
2018563890100169E,  
2018563890100143E
</t>
  </si>
  <si>
    <t>Durante el trimestre se realizaron 6 operativos en materia de obras y urbanismo:
2019563890100082 E 20019673890100023 E,2019563890100091 E, 2019573890100005 E, 2019563890100156E 2019563890100153E 2019563890100152E 2019563890100150E 2019563890100143E 2019563890100140E</t>
  </si>
  <si>
    <t xml:space="preserve">Durante el trimestre se realizaron 6 operativos en materia de obras y urbanismo:2019563890100051E,2019563890100038E, 2017563890100320E, 2017563890100306E, 2019563890100041E, 2019563890100058E
</t>
  </si>
  <si>
    <t>La Alcaldía Local realizó 24 acciones de control u operativos en materia de urbanismos realizados durante la vigencia 2019</t>
  </si>
  <si>
    <t>Realizar  24  acciones de control u operativos en materia de urbanismo relacionados con la integridad del Espacio Público.</t>
  </si>
  <si>
    <t>Cantidad de acciones de control de operativos en materia de urbanismo relacionados con espacio público</t>
  </si>
  <si>
    <t>Número de Acciones de Control u Operativos en Materia de Urbanismo Relacionados con espacio público.</t>
  </si>
  <si>
    <t>Operativos de Recuperación de espacio público</t>
  </si>
  <si>
    <t>GET-IVC-F037 Formato técnico de visita y/o verificación - espacio público.</t>
  </si>
  <si>
    <t>Durante el trimestre se realizaron 6 operativos en materia de obras y urbanismo relacionados con la integridad del espacio público, los cuales se pueden discriminar en el si actúa 2, del cual se sube evidencia en el archivo Word con los pantallazos de cada expediente en la carpeta compartida y actas de la fecha.
20185634901000751E</t>
  </si>
  <si>
    <t>SI ACTUA
archivo word con pantallazos de si actua 2 de cada uno de los expedientes y actas de la fecha.</t>
  </si>
  <si>
    <t xml:space="preserve">Durante el trimestre se realizaron 6 operativos en materia de obras y urbanismo relacionados con la integridad del espacio público, los cuales se pueden discriminar en el si actúa 2, del cual se sube evidencia en el archivo Word con los pantallazos de cada expediente en la carpeta compartida y actas de la fecha.
2018223490169525E
2018223490160646E
2018223490133599E
2018223490115033E
2018564490104061E
2018223490169910E
</t>
  </si>
  <si>
    <t>Durante el trimestre se realizaron 6 operativos en materia de obras y urbanismo relacionados con la integridad del espacio público: 
2018564490105618 E. 201856440106273 E, 2018 564490106435 E, 2019223490115934 E 2019563880100195E 2018564490103427E</t>
  </si>
  <si>
    <t>Durante el trimestre se realizaron 6 operativos en materia de obras y urbanismo relacionados con la integridad del espacio público: 2019564870101731E, 2018223490193440E, 2019554870102000E, 2018563870100406E, 2019564870102129E , 
2018563870100544E</t>
  </si>
  <si>
    <t>La Alcaldía Local realizó 24 acciones de control u operativos en materia de espacio público realizados durante la vigencia 2019</t>
  </si>
  <si>
    <t>Asegurar el acceso de la ciudadanía a la información y oferta institucional</t>
  </si>
  <si>
    <t>Gerencia de TIC</t>
  </si>
  <si>
    <t>Cumplir el 100% de los lineamientos de gestión de las TIC impartidas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</si>
  <si>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</si>
  <si>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</si>
  <si>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</si>
  <si>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</si>
  <si>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</si>
  <si>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</si>
  <si>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De acuerdo al informe remitido por la DTI de los 6 lineamientos evaluados la alcaldía local cumple con el 95%</t>
  </si>
  <si>
    <t>Reporte DTI</t>
  </si>
  <si>
    <t>De acuerdo con el reporte remitido por la Dirección de Tecnologías e Información - DTI de los 6 lineamientos evaluados la Alcaldía Local cumple con el 93%.</t>
  </si>
  <si>
    <t>De acuerdo al informe remitido por la DTI, la Alcaldía Local cumple con el 93% de los 6 lineamientos evaluados.</t>
  </si>
  <si>
    <t xml:space="preserve">Se cumplió con el envió de la información de acuerdo a los radicados  
20195620007373
20195620008463
20195620009133
</t>
  </si>
  <si>
    <t>De acuerdo al informe remitido por la DTI, la Alcaldía Local cumple con el 96% de los 6 lineamientos evaluados.</t>
  </si>
  <si>
    <t xml:space="preserve">Reporte DTI
</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</si>
  <si>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</si>
  <si>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</si>
  <si>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</si>
  <si>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</si>
  <si>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Numero de propuestas de buenas practicas de gestión  registradas</t>
  </si>
  <si>
    <t>Buenas prácticas de gestión registradas en la herramienta AGORA</t>
  </si>
  <si>
    <t>Agora</t>
  </si>
  <si>
    <t>Líder del Proceso y/o Alcaldía Local  o a quien delegue.</t>
  </si>
  <si>
    <t>Seguimiento Agora</t>
  </si>
  <si>
    <t xml:space="preserve">META REPROGRAMADA 4TO TRIMESTRE </t>
  </si>
  <si>
    <t>Se puede considerar como una buena práctica, siempre y cuando se amplié la descripción de esta, de tal manera que permita reflejar que la acción reportada no se realiza por obligatoriedad, sino por mejorar el proceso interno. Con el diligenciamiento actual no queda claro el criterio de innovación. ¿Dónde está el desarrollo o mejora frente a lo anterior?</t>
  </si>
  <si>
    <t>Reporte Ágora</t>
  </si>
  <si>
    <t>La Alcaldía Local realizó el registro de la buena práctica en el aplicativo Ágora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</si>
  <si>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</si>
  <si>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</si>
  <si>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rgb="FF0070C0"/>
        <rFont val="Garamond"/>
        <family val="1"/>
      </rPr>
      <t>/</t>
    </r>
    <r>
      <rPr>
        <sz val="12"/>
        <color rgb="FF0070C0"/>
        <rFont val="Garamond"/>
        <family val="1"/>
      </rPr>
      <t xml:space="preserve"> N°  de acciones a gestionar bajo responsabilidad del proceso)*100</t>
    </r>
  </si>
  <si>
    <t>N/A</t>
  </si>
  <si>
    <t>Planes de mejora</t>
  </si>
  <si>
    <t>MIMEC - SIG</t>
  </si>
  <si>
    <t>Reportes MIMEC - SIG remitidos por la OAP</t>
  </si>
  <si>
    <t>La Alcaldía Local actualmente presenta un nivel de cumplimiento del 16% de las acciones de mejora documentadas y vigentes.</t>
  </si>
  <si>
    <t>Reportes MIMEC - SIG</t>
  </si>
  <si>
    <t>De acuerdo con el reporte extraido de los aplicativos SIG y MIMEC, la Alcaldía Local  presenta una gestión del 5% en las acciones de los planes de mejora.</t>
  </si>
  <si>
    <t>Reporte SIG-MIMEC</t>
  </si>
  <si>
    <t>La Alcaldía Local y/o proceso mantuvo en el trimestre el 9% de las acciones de mejora asignadas con relación a planes de mejoramiento interno documentadas y vigentes</t>
  </si>
  <si>
    <t>Reportes SIG y MIMEC</t>
  </si>
  <si>
    <t>La Alcaldía Local y/o proceso mantuvo en el trimestre el 0% de las acciones de mejora asignadas con relación a planes de mejoramiento interno documentadas y vigentes</t>
  </si>
  <si>
    <t>La Alcaldía Local y/o proceso mantuvo en  promedio el 8% de las acciones de mejora asignadas con relación a planes de mejoramiento interno documentadas y vigentes</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</si>
  <si>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</si>
  <si>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</si>
  <si>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</si>
  <si>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t>
  </si>
  <si>
    <t>Aplicativo Gestión Documental</t>
  </si>
  <si>
    <t>Seguimiento requerimientos ciudadanos</t>
  </si>
  <si>
    <t xml:space="preserve">La Alcaldía Local dio respuesta al  48,08% de los requerimientos ciudadanos programados para el trimestre. </t>
  </si>
  <si>
    <t>Reporte Requerimientos Ciudadanos</t>
  </si>
  <si>
    <t>La Alcaldía Locals tiene 233 requerimientos ciudadanos pendientes</t>
  </si>
  <si>
    <t>Reporte SAC</t>
  </si>
  <si>
    <t xml:space="preserve">La Alcaldía Local cuenta con 236 SDQS pendientes por tramitar </t>
  </si>
  <si>
    <t xml:space="preserve">La Alcaldía Local dió respuesta total a 1.613 SDQS </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</si>
  <si>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</si>
  <si>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</si>
  <si>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</si>
  <si>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</si>
  <si>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Herramienta Oficina Asesora de Planeación</t>
  </si>
  <si>
    <t>Listas de chequeo al cumplimiento de criterios ambientales remitidos por la OAP</t>
  </si>
  <si>
    <t>Uso eficiente de energía: No se evalúa debido a que no se remite inspección ambiental.
Gestión de Residuos: No se evalúa debido a que no se remite inspección ambiental.
Movilidad sostenible: Se realizó reporte - 5 bimodal, 3 biciusuarios, 108 transporte público, 2 a pie, 4 carro compartido, 3 taxi, 21 carro particular, 7 moto.
Participación actividades ambientales:No se evalúa debido a que no se remite inspección ambiental.
Reporte consumo de papel: No realiza reporte de papel
Consumo de papel: No se realiza comparación entre semestres por no contar con la información para el 2019 y para el 2018.</t>
  </si>
  <si>
    <t>El proceso cumple con el 70% de los requisitos ambientales exigidos.</t>
  </si>
  <si>
    <t>Reporte criterios ambientales</t>
  </si>
  <si>
    <t>Obtener una calificación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</si>
  <si>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</si>
  <si>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</si>
  <si>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</si>
  <si>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El proceso alcanzó un desempeño del 53,25% en el curso MIPG</t>
  </si>
  <si>
    <t>Reporte Curso- concurso MIPG</t>
  </si>
  <si>
    <t>TOTAL PLAN DE GESTIÓN</t>
  </si>
  <si>
    <t>PRIMER TRIMESTRE</t>
  </si>
  <si>
    <t>SEGUNDO TRIMESTRE</t>
  </si>
  <si>
    <t>TERCER TRIMESTRE</t>
  </si>
  <si>
    <t>CUARTO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</si>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</sst>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 #,##0.00&quot;    &quot;;\-* #,##0.00&quot;    &quot;;* \-#&quot;    &quot;;@\ "/>
    <numFmt numFmtId="166" formatCode="0.0%"/>
  </numFmts>
  <fonts count="40">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b/>
      <sz val="12"/>
      <name val="Garamond"/>
      <family val="1"/>
    </font>
    <font>
      <sz val="12"/>
      <name val="Garamond"/>
      <family val="1"/>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10"/>
      <color theme="1"/>
      <name val="Arial"/>
      <family val="2"/>
    </font>
    <font>
      <b/>
      <sz val="28"/>
      <color theme="1"/>
      <name val="Arial"/>
      <family val="2"/>
    </font>
    <font>
      <sz val="12"/>
      <color theme="1"/>
      <name val="Garamond"/>
      <family val="1"/>
    </font>
    <font>
      <sz val="12"/>
      <color rgb="FF000000"/>
      <name val="Garamond"/>
      <family val="1"/>
    </font>
    <font>
      <b/>
      <sz val="12"/>
      <color theme="1"/>
      <name val="Garamond"/>
      <family val="1"/>
    </font>
    <font>
      <b/>
      <sz val="20"/>
      <color theme="1"/>
      <name val="Arial"/>
      <family val="2"/>
    </font>
    <font>
      <b/>
      <sz val="26"/>
      <color theme="1"/>
      <name val="Arial"/>
      <family val="2"/>
    </font>
    <font>
      <b/>
      <sz val="18"/>
      <color theme="1"/>
      <name val="Calibri"/>
      <family val="2"/>
      <scheme val="minor"/>
    </font>
    <font>
      <b/>
      <sz val="11"/>
      <color theme="1"/>
      <name val="Arial"/>
      <family val="2"/>
    </font>
    <font>
      <b/>
      <sz val="12"/>
      <color rgb="FF0070C0"/>
      <name val="Garamond"/>
      <family val="1"/>
    </font>
    <font>
      <sz val="12"/>
      <color rgb="FF0070C0"/>
      <name val="Garamond"/>
      <family val="1"/>
    </font>
    <font>
      <b/>
      <sz val="14"/>
      <name val="Arial"/>
      <family val="2"/>
    </font>
    <font>
      <sz val="11"/>
      <color theme="1"/>
      <name val="Segoe UI"/>
      <family val="2"/>
    </font>
    <font>
      <i/>
      <sz val="12"/>
      <name val="Arial"/>
      <family val="2"/>
    </font>
    <font>
      <b/>
      <sz val="16"/>
      <name val="Arial"/>
      <family val="2"/>
    </font>
    <font>
      <b/>
      <sz val="18"/>
      <name val="Arial"/>
      <family val="2"/>
    </font>
    <font>
      <sz val="12"/>
      <color rgb="FF0070C0"/>
      <name val="Arial"/>
      <family val="2"/>
    </font>
  </fonts>
  <fills count="2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2" fillId="2" borderId="0" applyNumberFormat="0" applyBorder="0" applyAlignment="0" applyProtection="0"/>
    <xf numFmtId="165" fontId="2" fillId="0" borderId="0" applyFill="0" applyBorder="0" applyAlignment="0" applyProtection="0"/>
    <xf numFmtId="0" fontId="2" fillId="0" borderId="0"/>
    <xf numFmtId="9" fontId="15"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xf numFmtId="164" fontId="15" fillId="0" borderId="0" applyFont="0" applyFill="0" applyBorder="0" applyAlignment="0" applyProtection="0"/>
  </cellStyleXfs>
  <cellXfs count="302">
    <xf numFmtId="0" fontId="0" fillId="0" borderId="0" xfId="0"/>
    <xf numFmtId="0" fontId="19" fillId="0" borderId="3"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0" fillId="0" borderId="0" xfId="0" applyAlignment="1">
      <alignment wrapText="1"/>
    </xf>
    <xf numFmtId="0" fontId="19" fillId="0" borderId="4"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5"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20" fillId="0" borderId="0" xfId="0" applyFont="1" applyAlignment="1">
      <alignment horizontal="justify"/>
    </xf>
    <xf numFmtId="0" fontId="21" fillId="9" borderId="7" xfId="0" applyFont="1" applyFill="1" applyBorder="1" applyAlignment="1">
      <alignment horizontal="justify" vertical="center" wrapText="1"/>
    </xf>
    <xf numFmtId="0" fontId="21" fillId="6" borderId="7"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21" fillId="10" borderId="7" xfId="0" applyFont="1" applyFill="1" applyBorder="1" applyAlignment="1">
      <alignment horizontal="justify" vertical="center" wrapText="1"/>
    </xf>
    <xf numFmtId="0" fontId="21" fillId="10" borderId="8" xfId="0" applyFont="1" applyFill="1" applyBorder="1" applyAlignment="1">
      <alignment horizontal="justify" vertical="center" wrapText="1"/>
    </xf>
    <xf numFmtId="0" fontId="7" fillId="11" borderId="9" xfId="0" applyFont="1" applyFill="1" applyBorder="1" applyAlignment="1">
      <alignment horizontal="justify" vertical="center" wrapText="1"/>
    </xf>
    <xf numFmtId="0" fontId="7" fillId="11" borderId="7"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12" borderId="7" xfId="0" applyFont="1" applyFill="1" applyBorder="1" applyAlignment="1">
      <alignment horizontal="justify" vertical="center" wrapText="1"/>
    </xf>
    <xf numFmtId="0" fontId="7" fillId="13" borderId="7" xfId="0" applyFont="1" applyFill="1" applyBorder="1" applyAlignment="1">
      <alignment horizontal="justify" vertical="center" wrapText="1"/>
    </xf>
    <xf numFmtId="0" fontId="21" fillId="13" borderId="10" xfId="0" applyFont="1" applyFill="1" applyBorder="1" applyAlignment="1">
      <alignment horizontal="justify" vertical="center" wrapText="1"/>
    </xf>
    <xf numFmtId="0" fontId="21" fillId="13" borderId="7" xfId="0" applyFont="1" applyFill="1" applyBorder="1" applyAlignment="1">
      <alignment horizontal="justify" vertical="center" wrapText="1"/>
    </xf>
    <xf numFmtId="0" fontId="7" fillId="13" borderId="1" xfId="0" applyFont="1" applyFill="1" applyBorder="1" applyAlignment="1">
      <alignment vertical="center" wrapText="1"/>
    </xf>
    <xf numFmtId="0" fontId="21" fillId="14" borderId="9" xfId="0" applyFont="1" applyFill="1" applyBorder="1" applyAlignment="1">
      <alignment horizontal="justify" vertical="center" wrapText="1"/>
    </xf>
    <xf numFmtId="0" fontId="21" fillId="14" borderId="7" xfId="0" applyFont="1" applyFill="1" applyBorder="1" applyAlignment="1">
      <alignment horizontal="justify" vertical="center" wrapText="1"/>
    </xf>
    <xf numFmtId="0" fontId="7" fillId="14" borderId="7" xfId="0" applyFont="1" applyFill="1" applyBorder="1" applyAlignment="1">
      <alignment horizontal="justify" vertical="center" wrapText="1"/>
    </xf>
    <xf numFmtId="0" fontId="22" fillId="14" borderId="7" xfId="0" applyFont="1" applyFill="1" applyBorder="1" applyAlignment="1">
      <alignment horizontal="justify" vertical="center" wrapText="1"/>
    </xf>
    <xf numFmtId="0" fontId="21" fillId="14" borderId="11" xfId="0" applyFont="1" applyFill="1" applyBorder="1" applyAlignment="1">
      <alignment horizontal="left" vertical="center" wrapText="1"/>
    </xf>
    <xf numFmtId="0" fontId="21" fillId="14" borderId="8"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25" fillId="0" borderId="4" xfId="0" applyFont="1" applyFill="1" applyBorder="1" applyAlignment="1" applyProtection="1">
      <alignment horizontal="left" vertical="center" wrapText="1"/>
      <protection locked="0"/>
    </xf>
    <xf numFmtId="0" fontId="25" fillId="0" borderId="29" xfId="0" applyFont="1" applyFill="1" applyBorder="1" applyAlignment="1" applyProtection="1">
      <alignment horizontal="left" vertical="center" wrapText="1"/>
      <protection locked="0"/>
    </xf>
    <xf numFmtId="0" fontId="25" fillId="0" borderId="30" xfId="0" applyFont="1" applyFill="1" applyBorder="1" applyAlignment="1" applyProtection="1">
      <alignment horizontal="left" vertical="center" wrapText="1"/>
      <protection locked="0"/>
    </xf>
    <xf numFmtId="0" fontId="25" fillId="0" borderId="4" xfId="0" applyFont="1" applyFill="1" applyBorder="1" applyAlignment="1" applyProtection="1">
      <alignment horizontal="center" vertical="center" wrapText="1"/>
      <protection locked="0"/>
    </xf>
    <xf numFmtId="9" fontId="25" fillId="0" borderId="4" xfId="0" applyNumberFormat="1" applyFont="1" applyFill="1" applyBorder="1" applyAlignment="1" applyProtection="1">
      <alignment horizontal="center" vertical="center" wrapText="1"/>
      <protection locked="0"/>
    </xf>
    <xf numFmtId="0" fontId="25" fillId="0" borderId="4" xfId="0" applyFont="1" applyFill="1" applyBorder="1" applyAlignment="1" applyProtection="1">
      <alignment horizontal="justify" vertical="center" wrapText="1"/>
      <protection locked="0"/>
    </xf>
    <xf numFmtId="9" fontId="25" fillId="0" borderId="4" xfId="4" applyFont="1" applyFill="1" applyBorder="1" applyAlignment="1" applyProtection="1">
      <alignment horizontal="center" vertical="center" wrapText="1"/>
      <protection locked="0"/>
    </xf>
    <xf numFmtId="10" fontId="25" fillId="0" borderId="4" xfId="0" applyNumberFormat="1" applyFont="1" applyFill="1" applyBorder="1" applyAlignment="1" applyProtection="1">
      <alignment horizontal="center" vertical="center" wrapText="1"/>
      <protection locked="0"/>
    </xf>
    <xf numFmtId="9" fontId="25" fillId="0" borderId="4" xfId="4" applyNumberFormat="1" applyFont="1" applyFill="1" applyBorder="1" applyAlignment="1" applyProtection="1">
      <alignment horizontal="center" vertical="center" wrapText="1"/>
      <protection locked="0"/>
    </xf>
    <xf numFmtId="0" fontId="25" fillId="0" borderId="30" xfId="0" applyFont="1" applyFill="1" applyBorder="1" applyAlignment="1" applyProtection="1">
      <alignment horizontal="center" vertical="center" wrapText="1"/>
      <protection locked="0"/>
    </xf>
    <xf numFmtId="9" fontId="25" fillId="0" borderId="30" xfId="4" applyFont="1" applyFill="1" applyBorder="1" applyAlignment="1" applyProtection="1">
      <alignment horizontal="center" vertical="center" wrapText="1"/>
      <protection locked="0"/>
    </xf>
    <xf numFmtId="9" fontId="25" fillId="0" borderId="30" xfId="0" applyNumberFormat="1" applyFont="1" applyFill="1" applyBorder="1" applyAlignment="1" applyProtection="1">
      <alignment horizontal="center" vertical="center" wrapText="1"/>
      <protection locked="0"/>
    </xf>
    <xf numFmtId="0" fontId="25" fillId="0" borderId="32" xfId="0" applyFont="1" applyFill="1" applyBorder="1" applyAlignment="1" applyProtection="1">
      <alignment horizontal="center" vertical="center" wrapText="1"/>
      <protection locked="0"/>
    </xf>
    <xf numFmtId="1" fontId="25" fillId="0" borderId="30" xfId="0" applyNumberFormat="1" applyFont="1" applyFill="1" applyBorder="1" applyAlignment="1" applyProtection="1">
      <alignment horizontal="center" vertical="center" wrapText="1"/>
      <protection locked="0"/>
    </xf>
    <xf numFmtId="0" fontId="0" fillId="0" borderId="0" xfId="0" applyProtection="1"/>
    <xf numFmtId="0" fontId="9" fillId="6" borderId="12" xfId="0" applyFont="1" applyFill="1" applyBorder="1" applyAlignment="1" applyProtection="1">
      <alignment horizontal="center" vertical="center" wrapText="1"/>
    </xf>
    <xf numFmtId="0" fontId="16" fillId="6" borderId="0" xfId="0" applyFont="1" applyFill="1" applyProtection="1"/>
    <xf numFmtId="0" fontId="11" fillId="21" borderId="26" xfId="0" applyFont="1" applyFill="1" applyBorder="1" applyAlignment="1" applyProtection="1">
      <alignment horizontal="center" vertical="center" wrapText="1"/>
    </xf>
    <xf numFmtId="0" fontId="3" fillId="6" borderId="0" xfId="0" applyFont="1" applyFill="1" applyBorder="1" applyAlignment="1" applyProtection="1">
      <alignment horizontal="center"/>
    </xf>
    <xf numFmtId="0" fontId="2" fillId="6" borderId="0" xfId="0" applyFont="1" applyFill="1" applyBorder="1" applyAlignment="1" applyProtection="1">
      <alignment horizontal="left" vertical="center" wrapText="1"/>
    </xf>
    <xf numFmtId="0" fontId="4" fillId="6" borderId="0" xfId="0" applyFont="1" applyFill="1" applyBorder="1" applyAlignment="1" applyProtection="1">
      <alignment vertical="center" wrapText="1"/>
    </xf>
    <xf numFmtId="0" fontId="18" fillId="6" borderId="0" xfId="0" applyFont="1" applyFill="1" applyBorder="1" applyAlignment="1" applyProtection="1">
      <alignment vertical="center"/>
    </xf>
    <xf numFmtId="0" fontId="16" fillId="6" borderId="0" xfId="0" applyFont="1" applyFill="1" applyAlignment="1" applyProtection="1">
      <alignment horizontal="center"/>
    </xf>
    <xf numFmtId="0" fontId="16" fillId="6" borderId="0" xfId="0" applyFont="1" applyFill="1" applyAlignment="1" applyProtection="1">
      <alignment horizontal="justify" vertical="center" wrapText="1"/>
    </xf>
    <xf numFmtId="0" fontId="1" fillId="20" borderId="22" xfId="0" applyFont="1" applyFill="1" applyBorder="1" applyAlignment="1" applyProtection="1">
      <alignment vertical="center" wrapText="1"/>
    </xf>
    <xf numFmtId="0" fontId="1" fillId="20" borderId="23" xfId="0" applyFont="1" applyFill="1" applyBorder="1" applyAlignment="1" applyProtection="1">
      <alignment vertical="center" wrapText="1"/>
    </xf>
    <xf numFmtId="0" fontId="1" fillId="18" borderId="18" xfId="0" applyFont="1" applyFill="1" applyBorder="1" applyAlignment="1" applyProtection="1">
      <alignment horizontal="center" vertical="center" wrapText="1"/>
    </xf>
    <xf numFmtId="0" fontId="1" fillId="18" borderId="6" xfId="0" applyFont="1" applyFill="1" applyBorder="1" applyAlignment="1" applyProtection="1">
      <alignment horizontal="center" vertical="center" wrapText="1"/>
    </xf>
    <xf numFmtId="0" fontId="1" fillId="7" borderId="13" xfId="0" applyFont="1" applyFill="1" applyBorder="1" applyAlignment="1" applyProtection="1">
      <alignment horizontal="center" vertical="center" wrapText="1"/>
    </xf>
    <xf numFmtId="0" fontId="1" fillId="7" borderId="24" xfId="0" applyFont="1" applyFill="1" applyBorder="1" applyAlignment="1" applyProtection="1">
      <alignment horizontal="center" vertical="center" wrapText="1"/>
    </xf>
    <xf numFmtId="0" fontId="1" fillId="7" borderId="7"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xf>
    <xf numFmtId="0" fontId="1" fillId="18" borderId="17" xfId="0" applyFont="1" applyFill="1" applyBorder="1" applyAlignment="1" applyProtection="1">
      <alignment horizontal="center" vertical="center" wrapText="1"/>
    </xf>
    <xf numFmtId="0" fontId="1" fillId="18" borderId="17" xfId="0" applyFont="1" applyFill="1" applyBorder="1" applyAlignment="1" applyProtection="1">
      <alignment vertical="center" wrapText="1"/>
    </xf>
    <xf numFmtId="0" fontId="1" fillId="7" borderId="27" xfId="0" applyFont="1" applyFill="1" applyBorder="1" applyAlignment="1" applyProtection="1">
      <alignment horizontal="center" vertical="center" wrapText="1"/>
    </xf>
    <xf numFmtId="0" fontId="1" fillId="7" borderId="25" xfId="0" applyFont="1" applyFill="1" applyBorder="1" applyAlignment="1" applyProtection="1">
      <alignment horizontal="center" vertical="center" wrapText="1"/>
    </xf>
    <xf numFmtId="0" fontId="1" fillId="7" borderId="11" xfId="0" applyFont="1" applyFill="1" applyBorder="1" applyAlignment="1" applyProtection="1">
      <alignment horizontal="center" vertical="center" wrapText="1"/>
    </xf>
    <xf numFmtId="0" fontId="1" fillId="7" borderId="2" xfId="0" applyFont="1" applyFill="1" applyBorder="1" applyAlignment="1" applyProtection="1">
      <alignment horizontal="center" vertical="center" wrapText="1"/>
    </xf>
    <xf numFmtId="0" fontId="18" fillId="7" borderId="2" xfId="0" applyFont="1" applyFill="1" applyBorder="1" applyProtection="1"/>
    <xf numFmtId="0" fontId="1" fillId="16" borderId="2" xfId="0" applyFont="1" applyFill="1" applyBorder="1" applyAlignment="1" applyProtection="1">
      <alignment horizontal="center" vertical="center" wrapText="1"/>
    </xf>
    <xf numFmtId="0" fontId="1" fillId="17" borderId="2"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11" borderId="2" xfId="0" applyFont="1" applyFill="1" applyBorder="1" applyAlignment="1" applyProtection="1">
      <alignment horizontal="center" vertical="center" wrapText="1"/>
    </xf>
    <xf numFmtId="0" fontId="1" fillId="15" borderId="2" xfId="0" applyFont="1" applyFill="1" applyBorder="1" applyAlignment="1" applyProtection="1">
      <alignment horizontal="center" vertical="center" wrapText="1"/>
    </xf>
    <xf numFmtId="0" fontId="1" fillId="15" borderId="16"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25" fillId="0" borderId="1" xfId="0" applyFont="1" applyFill="1" applyBorder="1" applyAlignment="1" applyProtection="1">
      <alignment vertical="center" wrapText="1"/>
    </xf>
    <xf numFmtId="0" fontId="14" fillId="0" borderId="1" xfId="0" applyFont="1" applyFill="1" applyBorder="1" applyAlignment="1" applyProtection="1">
      <alignment horizontal="left" vertical="center" wrapText="1"/>
    </xf>
    <xf numFmtId="9" fontId="14"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xf>
    <xf numFmtId="9" fontId="25" fillId="0" borderId="1" xfId="0" applyNumberFormat="1" applyFont="1" applyFill="1" applyBorder="1" applyAlignment="1" applyProtection="1">
      <alignment horizontal="center" vertical="center"/>
    </xf>
    <xf numFmtId="9" fontId="27" fillId="0" borderId="1" xfId="0" applyNumberFormat="1" applyFont="1" applyFill="1" applyBorder="1" applyAlignment="1" applyProtection="1">
      <alignment horizontal="center" vertical="center"/>
    </xf>
    <xf numFmtId="0" fontId="25" fillId="0" borderId="1" xfId="0" applyFont="1" applyFill="1" applyBorder="1" applyAlignment="1" applyProtection="1">
      <alignment horizontal="center" vertical="center" wrapText="1"/>
    </xf>
    <xf numFmtId="9" fontId="25" fillId="0" borderId="1" xfId="4" applyFont="1" applyFill="1" applyBorder="1" applyAlignment="1" applyProtection="1">
      <alignment horizontal="center" vertical="center"/>
    </xf>
    <xf numFmtId="9" fontId="25" fillId="0" borderId="4" xfId="0" applyNumberFormat="1" applyFont="1" applyFill="1" applyBorder="1" applyAlignment="1" applyProtection="1">
      <alignment horizontal="center" vertical="center" wrapText="1"/>
    </xf>
    <xf numFmtId="9" fontId="14" fillId="0" borderId="4" xfId="4" applyFont="1" applyFill="1" applyBorder="1" applyAlignment="1" applyProtection="1">
      <alignment horizontal="center" vertical="center" wrapText="1"/>
    </xf>
    <xf numFmtId="0" fontId="25" fillId="0" borderId="0" xfId="0" applyFont="1" applyFill="1" applyProtection="1"/>
    <xf numFmtId="166" fontId="14" fillId="0" borderId="1" xfId="0" applyNumberFormat="1" applyFont="1" applyFill="1" applyBorder="1" applyAlignment="1" applyProtection="1">
      <alignment horizontal="center" vertical="center" wrapText="1"/>
    </xf>
    <xf numFmtId="9" fontId="13" fillId="0" borderId="1" xfId="0" applyNumberFormat="1" applyFont="1" applyFill="1" applyBorder="1" applyAlignment="1" applyProtection="1">
      <alignment horizontal="center" vertical="center"/>
    </xf>
    <xf numFmtId="0" fontId="25" fillId="6" borderId="1" xfId="0" applyFont="1" applyFill="1" applyBorder="1" applyAlignment="1" applyProtection="1">
      <alignment vertical="center" wrapText="1"/>
    </xf>
    <xf numFmtId="0" fontId="26" fillId="0" borderId="1" xfId="0" applyFont="1" applyFill="1" applyBorder="1" applyAlignment="1" applyProtection="1">
      <alignment vertical="center" wrapText="1"/>
    </xf>
    <xf numFmtId="3" fontId="25" fillId="0" borderId="1" xfId="0" applyNumberFormat="1" applyFont="1" applyFill="1" applyBorder="1" applyAlignment="1" applyProtection="1">
      <alignment horizontal="center" vertical="center"/>
    </xf>
    <xf numFmtId="0" fontId="26" fillId="0" borderId="1" xfId="0" applyFont="1" applyFill="1" applyBorder="1" applyAlignment="1" applyProtection="1">
      <alignment horizontal="center" vertical="center" wrapText="1"/>
    </xf>
    <xf numFmtId="9" fontId="25" fillId="0" borderId="1" xfId="0" applyNumberFormat="1" applyFont="1" applyFill="1" applyBorder="1" applyAlignment="1" applyProtection="1">
      <alignment horizontal="center" vertical="center" wrapText="1"/>
    </xf>
    <xf numFmtId="0" fontId="25" fillId="0" borderId="34" xfId="0" applyFont="1" applyFill="1" applyBorder="1" applyAlignment="1" applyProtection="1">
      <alignment horizontal="center" vertical="center" wrapText="1"/>
    </xf>
    <xf numFmtId="0" fontId="14" fillId="0" borderId="1" xfId="0" applyFont="1" applyFill="1" applyBorder="1" applyAlignment="1" applyProtection="1">
      <alignment horizontal="justify" vertical="center" wrapText="1"/>
    </xf>
    <xf numFmtId="9" fontId="26" fillId="0" borderId="1" xfId="0" applyNumberFormat="1" applyFont="1" applyFill="1" applyBorder="1" applyAlignment="1" applyProtection="1">
      <alignment horizontal="center" vertical="center" wrapText="1"/>
    </xf>
    <xf numFmtId="1" fontId="25" fillId="0" borderId="1" xfId="0" applyNumberFormat="1" applyFont="1" applyFill="1" applyBorder="1" applyAlignment="1" applyProtection="1">
      <alignment horizontal="center" vertical="center" wrapText="1"/>
    </xf>
    <xf numFmtId="0" fontId="1" fillId="19" borderId="19" xfId="0" applyFont="1" applyFill="1" applyBorder="1" applyAlignment="1" applyProtection="1">
      <alignment vertical="center" wrapText="1"/>
    </xf>
    <xf numFmtId="9" fontId="28" fillId="6" borderId="35" xfId="4" applyFont="1" applyFill="1" applyBorder="1" applyAlignment="1" applyProtection="1">
      <alignment horizontal="center" vertical="center" wrapText="1"/>
    </xf>
    <xf numFmtId="9" fontId="24" fillId="6" borderId="28" xfId="4" applyFont="1" applyFill="1" applyBorder="1" applyAlignment="1" applyProtection="1">
      <alignment horizontal="center" vertical="center" wrapText="1"/>
    </xf>
    <xf numFmtId="0" fontId="0" fillId="0" borderId="15" xfId="0" applyBorder="1" applyProtection="1"/>
    <xf numFmtId="0" fontId="17" fillId="6" borderId="15" xfId="0" applyFont="1" applyFill="1" applyBorder="1" applyAlignment="1" applyProtection="1">
      <alignment vertical="center" wrapText="1"/>
    </xf>
    <xf numFmtId="0" fontId="17" fillId="6" borderId="15" xfId="0" applyFont="1" applyFill="1" applyBorder="1" applyAlignment="1" applyProtection="1">
      <alignment horizontal="center" vertical="center" wrapText="1"/>
    </xf>
    <xf numFmtId="9" fontId="2" fillId="6" borderId="20" xfId="4" applyFont="1" applyFill="1" applyBorder="1" applyAlignment="1" applyProtection="1">
      <alignment horizontal="center" vertical="center" wrapText="1"/>
    </xf>
    <xf numFmtId="0" fontId="17" fillId="6" borderId="20" xfId="0" applyFont="1" applyFill="1" applyBorder="1" applyAlignment="1" applyProtection="1">
      <alignment vertical="center" wrapText="1"/>
    </xf>
    <xf numFmtId="0" fontId="20" fillId="6" borderId="20" xfId="0" applyFont="1" applyFill="1" applyBorder="1" applyAlignment="1" applyProtection="1">
      <alignment vertical="center" wrapText="1"/>
    </xf>
    <xf numFmtId="9" fontId="10" fillId="6" borderId="20" xfId="4" applyFont="1" applyFill="1" applyBorder="1" applyAlignment="1" applyProtection="1">
      <alignment horizontal="center" vertical="center" wrapText="1"/>
    </xf>
    <xf numFmtId="9" fontId="2" fillId="6" borderId="21" xfId="4" applyFont="1" applyFill="1" applyBorder="1" applyAlignment="1" applyProtection="1">
      <alignment vertical="center" wrapText="1"/>
    </xf>
    <xf numFmtId="0" fontId="17" fillId="6" borderId="0" xfId="0" applyFont="1" applyFill="1" applyBorder="1" applyAlignment="1" applyProtection="1">
      <alignment vertical="center" wrapText="1"/>
    </xf>
    <xf numFmtId="0" fontId="17" fillId="6" borderId="0" xfId="0" applyFont="1" applyFill="1" applyBorder="1" applyAlignment="1" applyProtection="1">
      <alignment horizontal="justify" vertical="center" wrapText="1"/>
    </xf>
    <xf numFmtId="0" fontId="17" fillId="6" borderId="0" xfId="0" applyFont="1" applyFill="1" applyBorder="1" applyAlignment="1" applyProtection="1">
      <alignment horizontal="center" vertical="center" wrapText="1"/>
    </xf>
    <xf numFmtId="0" fontId="17" fillId="6" borderId="0" xfId="0" applyFont="1" applyFill="1" applyProtection="1"/>
    <xf numFmtId="9" fontId="2" fillId="6" borderId="0" xfId="4" applyFont="1" applyFill="1" applyBorder="1" applyAlignment="1" applyProtection="1">
      <alignment horizontal="center" vertical="center" wrapText="1"/>
    </xf>
    <xf numFmtId="0" fontId="16" fillId="6" borderId="0" xfId="0" applyFont="1" applyFill="1" applyBorder="1" applyProtection="1"/>
    <xf numFmtId="0" fontId="18" fillId="6" borderId="0" xfId="0" applyFont="1" applyFill="1" applyBorder="1" applyAlignment="1" applyProtection="1">
      <alignment vertical="top" wrapText="1"/>
    </xf>
    <xf numFmtId="0" fontId="18" fillId="6" borderId="0" xfId="0" applyFont="1" applyFill="1" applyBorder="1" applyAlignment="1" applyProtection="1">
      <alignment horizontal="center" vertical="center" wrapText="1"/>
    </xf>
    <xf numFmtId="0" fontId="23" fillId="6" borderId="14" xfId="0" applyFont="1" applyFill="1" applyBorder="1" applyAlignment="1" applyProtection="1">
      <alignment horizontal="center" vertical="center" wrapText="1"/>
    </xf>
    <xf numFmtId="0" fontId="17" fillId="6" borderId="7" xfId="0" applyFont="1" applyFill="1" applyBorder="1" applyAlignment="1" applyProtection="1">
      <alignment horizontal="justify" vertical="center" wrapText="1"/>
    </xf>
    <xf numFmtId="0" fontId="16" fillId="6" borderId="0" xfId="0" applyFont="1" applyFill="1" applyAlignment="1" applyProtection="1">
      <alignment vertical="top" wrapText="1"/>
    </xf>
    <xf numFmtId="0" fontId="0" fillId="0" borderId="0" xfId="0" applyAlignment="1" applyProtection="1">
      <alignment horizontal="justify" vertical="center" wrapText="1"/>
    </xf>
    <xf numFmtId="0" fontId="0" fillId="0" borderId="0" xfId="0" applyAlignment="1" applyProtection="1">
      <alignment horizontal="center"/>
    </xf>
    <xf numFmtId="0" fontId="0" fillId="0" borderId="0" xfId="0" applyBorder="1" applyProtection="1"/>
    <xf numFmtId="9" fontId="14" fillId="0" borderId="1" xfId="0" applyNumberFormat="1" applyFont="1" applyFill="1" applyBorder="1" applyAlignment="1" applyProtection="1">
      <alignment horizontal="left" vertical="center" wrapText="1"/>
      <protection locked="0"/>
    </xf>
    <xf numFmtId="9" fontId="14"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xf>
    <xf numFmtId="0" fontId="33" fillId="0" borderId="1" xfId="0" applyFont="1" applyFill="1" applyBorder="1" applyAlignment="1" applyProtection="1">
      <alignment vertical="center" wrapText="1"/>
    </xf>
    <xf numFmtId="0" fontId="33" fillId="0" borderId="1" xfId="0" applyFont="1" applyFill="1" applyBorder="1" applyAlignment="1" applyProtection="1">
      <alignment horizontal="justify" vertical="center" wrapText="1"/>
    </xf>
    <xf numFmtId="9" fontId="33" fillId="0" borderId="1" xfId="0" applyNumberFormat="1"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9" fontId="33" fillId="0" borderId="1" xfId="4" applyFont="1" applyFill="1" applyBorder="1" applyAlignment="1" applyProtection="1">
      <alignment horizontal="center" vertical="center" wrapText="1"/>
    </xf>
    <xf numFmtId="9" fontId="33" fillId="0" borderId="30" xfId="4" applyFont="1" applyFill="1" applyBorder="1" applyAlignment="1" applyProtection="1">
      <alignment horizontal="center" vertical="center" wrapText="1"/>
      <protection locked="0"/>
    </xf>
    <xf numFmtId="9" fontId="33" fillId="0" borderId="4" xfId="4" applyFont="1" applyFill="1" applyBorder="1" applyAlignment="1" applyProtection="1">
      <alignment horizontal="center" vertical="center" wrapText="1"/>
    </xf>
    <xf numFmtId="0" fontId="33" fillId="0" borderId="30" xfId="0" applyFont="1" applyFill="1" applyBorder="1" applyAlignment="1" applyProtection="1">
      <alignment horizontal="justify" vertical="center" wrapText="1"/>
      <protection locked="0"/>
    </xf>
    <xf numFmtId="0" fontId="33" fillId="0" borderId="30" xfId="0" applyFont="1" applyFill="1" applyBorder="1" applyAlignment="1" applyProtection="1">
      <alignment horizontal="center" vertical="center" wrapText="1"/>
      <protection locked="0"/>
    </xf>
    <xf numFmtId="9" fontId="33" fillId="0" borderId="30" xfId="0" applyNumberFormat="1" applyFont="1" applyFill="1" applyBorder="1" applyAlignment="1" applyProtection="1">
      <alignment horizontal="center" vertical="center" wrapText="1"/>
      <protection locked="0"/>
    </xf>
    <xf numFmtId="0" fontId="33" fillId="0" borderId="30" xfId="0" applyFont="1" applyFill="1" applyBorder="1" applyAlignment="1" applyProtection="1">
      <alignment horizontal="left" vertical="center" wrapText="1"/>
      <protection locked="0"/>
    </xf>
    <xf numFmtId="0" fontId="33" fillId="0" borderId="32" xfId="0" applyFont="1" applyFill="1" applyBorder="1" applyAlignment="1" applyProtection="1">
      <alignment horizontal="center" vertical="center" wrapText="1"/>
      <protection locked="0"/>
    </xf>
    <xf numFmtId="0" fontId="33" fillId="0" borderId="34" xfId="0" applyFont="1" applyFill="1" applyBorder="1" applyAlignment="1" applyProtection="1">
      <alignment horizontal="center" vertical="center" wrapText="1"/>
    </xf>
    <xf numFmtId="0" fontId="33" fillId="0" borderId="0" xfId="0" applyFont="1" applyFill="1" applyProtection="1"/>
    <xf numFmtId="9" fontId="33" fillId="0" borderId="1" xfId="4" applyNumberFormat="1"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center" vertical="center"/>
    </xf>
    <xf numFmtId="166" fontId="33" fillId="0" borderId="1" xfId="4" applyNumberFormat="1" applyFont="1" applyFill="1" applyBorder="1" applyAlignment="1" applyProtection="1">
      <alignment horizontal="center" vertical="center" wrapText="1"/>
    </xf>
    <xf numFmtId="9" fontId="33" fillId="0" borderId="1" xfId="4" applyFont="1" applyFill="1" applyBorder="1" applyAlignment="1" applyProtection="1">
      <alignment horizontal="center" vertical="center"/>
    </xf>
    <xf numFmtId="9" fontId="33" fillId="0" borderId="34" xfId="0" applyNumberFormat="1" applyFont="1" applyFill="1" applyBorder="1" applyAlignment="1" applyProtection="1">
      <alignment horizontal="center" vertical="center" wrapText="1"/>
    </xf>
    <xf numFmtId="0" fontId="8" fillId="6" borderId="47" xfId="0" applyFont="1" applyFill="1" applyBorder="1" applyAlignment="1" applyProtection="1">
      <alignment vertical="center" wrapText="1"/>
    </xf>
    <xf numFmtId="0" fontId="9" fillId="6" borderId="48" xfId="0" applyFont="1" applyFill="1" applyBorder="1" applyAlignment="1" applyProtection="1">
      <alignment horizontal="center" vertical="center" wrapText="1"/>
    </xf>
    <xf numFmtId="0" fontId="8" fillId="6" borderId="26" xfId="0" applyFont="1" applyFill="1" applyBorder="1" applyAlignment="1" applyProtection="1">
      <alignment vertical="center" wrapText="1"/>
    </xf>
    <xf numFmtId="0" fontId="12" fillId="5" borderId="26" xfId="0" applyFont="1" applyFill="1" applyBorder="1" applyAlignment="1" applyProtection="1">
      <alignment horizontal="center" vertical="center" wrapText="1"/>
    </xf>
    <xf numFmtId="14" fontId="12" fillId="5" borderId="1" xfId="0" applyNumberFormat="1" applyFont="1" applyFill="1" applyBorder="1" applyAlignment="1" applyProtection="1">
      <alignment horizontal="center" vertical="center" wrapText="1"/>
    </xf>
    <xf numFmtId="0" fontId="25" fillId="0" borderId="30" xfId="0" applyFont="1" applyFill="1" applyBorder="1" applyAlignment="1" applyProtection="1">
      <alignment horizontal="justify" vertical="center" wrapText="1"/>
      <protection locked="0"/>
    </xf>
    <xf numFmtId="166" fontId="25" fillId="0" borderId="4" xfId="0" applyNumberFormat="1" applyFont="1" applyFill="1" applyBorder="1" applyAlignment="1" applyProtection="1">
      <alignment horizontal="center" vertical="center" wrapText="1"/>
      <protection locked="0"/>
    </xf>
    <xf numFmtId="10" fontId="34" fillId="6" borderId="20" xfId="4" applyNumberFormat="1"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10" fontId="14" fillId="0" borderId="1" xfId="0" applyNumberFormat="1" applyFont="1" applyFill="1" applyBorder="1" applyAlignment="1" applyProtection="1">
      <alignment horizontal="center" vertical="center" wrapText="1"/>
    </xf>
    <xf numFmtId="9" fontId="14" fillId="0" borderId="1" xfId="0" applyNumberFormat="1" applyFont="1" applyFill="1" applyBorder="1" applyAlignment="1" applyProtection="1">
      <alignment horizontal="justify" vertical="center" wrapText="1"/>
    </xf>
    <xf numFmtId="9" fontId="14" fillId="0" borderId="1" xfId="4" applyFont="1" applyFill="1" applyBorder="1" applyAlignment="1" applyProtection="1">
      <alignment horizontal="center" vertical="center" wrapText="1"/>
    </xf>
    <xf numFmtId="9" fontId="14" fillId="0" borderId="30" xfId="4" applyFont="1" applyFill="1" applyBorder="1" applyAlignment="1" applyProtection="1">
      <alignment horizontal="center" vertical="center" wrapText="1"/>
      <protection locked="0"/>
    </xf>
    <xf numFmtId="0" fontId="14" fillId="0" borderId="30" xfId="0" applyFont="1" applyFill="1" applyBorder="1" applyAlignment="1" applyProtection="1">
      <alignment horizontal="justify" vertical="center" wrapText="1"/>
      <protection locked="0"/>
    </xf>
    <xf numFmtId="0" fontId="14" fillId="0" borderId="30" xfId="0" applyFont="1" applyFill="1" applyBorder="1" applyAlignment="1" applyProtection="1">
      <alignment horizontal="center" vertical="center" wrapText="1"/>
      <protection locked="0"/>
    </xf>
    <xf numFmtId="9" fontId="14" fillId="0" borderId="30" xfId="0" applyNumberFormat="1" applyFont="1" applyFill="1" applyBorder="1" applyAlignment="1" applyProtection="1">
      <alignment horizontal="center" vertical="center" wrapText="1"/>
      <protection locked="0"/>
    </xf>
    <xf numFmtId="0" fontId="14" fillId="0" borderId="0" xfId="0" applyFont="1" applyFill="1" applyProtection="1"/>
    <xf numFmtId="0" fontId="27" fillId="0" borderId="51" xfId="0" applyFont="1" applyBorder="1" applyAlignment="1" applyProtection="1">
      <alignment horizontal="center" vertical="center" wrapText="1"/>
    </xf>
    <xf numFmtId="10" fontId="25" fillId="0" borderId="4" xfId="4" applyNumberFormat="1" applyFont="1" applyFill="1" applyBorder="1" applyAlignment="1" applyProtection="1">
      <alignment horizontal="center" vertical="center" wrapText="1"/>
      <protection locked="0"/>
    </xf>
    <xf numFmtId="0" fontId="25" fillId="0" borderId="30" xfId="4" applyNumberFormat="1" applyFont="1" applyFill="1" applyBorder="1" applyAlignment="1" applyProtection="1">
      <alignment horizontal="center" vertical="center" wrapText="1"/>
      <protection locked="0"/>
    </xf>
    <xf numFmtId="10" fontId="37" fillId="6" borderId="20" xfId="4" applyNumberFormat="1"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35" fillId="0" borderId="1" xfId="0" applyFont="1" applyFill="1" applyBorder="1" applyAlignment="1">
      <alignment vertical="center" wrapText="1"/>
    </xf>
    <xf numFmtId="9" fontId="25" fillId="6" borderId="1" xfId="0" applyNumberFormat="1" applyFont="1" applyFill="1" applyBorder="1" applyAlignment="1" applyProtection="1">
      <alignment horizontal="center" vertical="center"/>
    </xf>
    <xf numFmtId="9" fontId="25" fillId="6" borderId="4" xfId="4" applyFont="1" applyFill="1" applyBorder="1" applyAlignment="1" applyProtection="1">
      <alignment horizontal="center" vertical="center" wrapText="1"/>
      <protection locked="0"/>
    </xf>
    <xf numFmtId="9" fontId="14" fillId="6" borderId="4" xfId="4" applyFont="1" applyFill="1" applyBorder="1" applyAlignment="1" applyProtection="1">
      <alignment horizontal="center" vertical="center" wrapText="1"/>
    </xf>
    <xf numFmtId="0" fontId="25" fillId="6" borderId="1" xfId="0" applyFont="1" applyFill="1" applyBorder="1" applyAlignment="1" applyProtection="1">
      <alignment horizontal="center" vertical="center" wrapText="1"/>
      <protection locked="0"/>
    </xf>
    <xf numFmtId="0" fontId="25" fillId="6" borderId="4" xfId="0" applyFont="1" applyFill="1" applyBorder="1" applyAlignment="1" applyProtection="1">
      <alignment horizontal="center" vertical="center" wrapText="1"/>
      <protection locked="0"/>
    </xf>
    <xf numFmtId="0" fontId="8" fillId="6" borderId="1" xfId="0" applyFont="1" applyFill="1" applyBorder="1" applyAlignment="1" applyProtection="1">
      <alignment vertical="center" wrapText="1"/>
    </xf>
    <xf numFmtId="0" fontId="9" fillId="6" borderId="1" xfId="0" applyFont="1" applyFill="1" applyBorder="1" applyAlignment="1" applyProtection="1">
      <alignment horizontal="center" vertical="center" wrapText="1"/>
    </xf>
    <xf numFmtId="0" fontId="2" fillId="6" borderId="1" xfId="0" applyFont="1" applyFill="1" applyBorder="1" applyAlignment="1" applyProtection="1">
      <alignment horizontal="left" vertical="center" wrapText="1"/>
    </xf>
    <xf numFmtId="0" fontId="18" fillId="6" borderId="0" xfId="0" applyFont="1" applyFill="1" applyBorder="1" applyAlignment="1" applyProtection="1">
      <alignment horizontal="center" vertical="center"/>
    </xf>
    <xf numFmtId="10" fontId="38" fillId="6" borderId="20" xfId="4" applyNumberFormat="1" applyFont="1" applyFill="1" applyBorder="1" applyAlignment="1" applyProtection="1">
      <alignment horizontal="center" vertical="center" wrapText="1"/>
    </xf>
    <xf numFmtId="9" fontId="14" fillId="0" borderId="4" xfId="4" applyFont="1" applyBorder="1" applyAlignment="1">
      <alignment horizontal="center" vertical="center" wrapText="1"/>
    </xf>
    <xf numFmtId="9" fontId="33" fillId="0" borderId="4" xfId="4" applyFont="1" applyBorder="1" applyAlignment="1">
      <alignment horizontal="center" vertical="center" wrapText="1"/>
    </xf>
    <xf numFmtId="0" fontId="2" fillId="6" borderId="1" xfId="0" applyFont="1" applyFill="1" applyBorder="1" applyAlignment="1">
      <alignment horizontal="left" vertical="center" wrapText="1"/>
    </xf>
    <xf numFmtId="14" fontId="12" fillId="5" borderId="1" xfId="0" applyNumberFormat="1" applyFont="1" applyFill="1" applyBorder="1" applyAlignment="1">
      <alignment horizontal="center" vertical="center" wrapText="1"/>
    </xf>
    <xf numFmtId="1" fontId="25" fillId="0" borderId="1" xfId="0" applyNumberFormat="1" applyFont="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xf>
    <xf numFmtId="0" fontId="1" fillId="6" borderId="0"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1" xfId="0" applyFont="1" applyFill="1" applyBorder="1" applyAlignment="1">
      <alignment horizontal="center" vertical="center" wrapText="1"/>
    </xf>
    <xf numFmtId="0" fontId="17" fillId="6" borderId="13" xfId="0" applyFont="1" applyFill="1" applyBorder="1" applyAlignment="1" applyProtection="1">
      <alignment horizontal="center" vertical="top" wrapText="1"/>
    </xf>
    <xf numFmtId="0" fontId="17" fillId="6" borderId="13" xfId="0" applyFont="1" applyFill="1" applyBorder="1" applyAlignment="1" applyProtection="1">
      <alignment horizontal="center" vertical="center" wrapText="1"/>
    </xf>
    <xf numFmtId="0" fontId="11" fillId="21" borderId="1" xfId="0" applyFont="1" applyFill="1" applyBorder="1" applyAlignment="1" applyProtection="1">
      <alignment horizontal="center" vertical="center" wrapText="1"/>
    </xf>
    <xf numFmtId="0" fontId="1" fillId="20" borderId="23"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 fillId="11" borderId="1" xfId="0" applyFont="1" applyFill="1" applyBorder="1" applyAlignment="1" applyProtection="1">
      <alignment horizontal="center" vertical="center" wrapText="1"/>
    </xf>
    <xf numFmtId="0" fontId="1" fillId="16" borderId="1"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1" fillId="15" borderId="1" xfId="0" applyFont="1" applyFill="1" applyBorder="1" applyAlignment="1" applyProtection="1">
      <alignment horizontal="center" vertical="center" wrapText="1"/>
    </xf>
    <xf numFmtId="9" fontId="25" fillId="0" borderId="4" xfId="4" applyFont="1" applyFill="1" applyBorder="1" applyAlignment="1" applyProtection="1">
      <alignment horizontal="center" vertical="center" wrapText="1"/>
    </xf>
    <xf numFmtId="9" fontId="25" fillId="0" borderId="34" xfId="4" applyFont="1" applyFill="1" applyBorder="1" applyAlignment="1" applyProtection="1">
      <alignment horizontal="center" vertical="center" wrapText="1"/>
    </xf>
    <xf numFmtId="1" fontId="25" fillId="0" borderId="30" xfId="4" applyNumberFormat="1" applyFont="1" applyFill="1" applyBorder="1" applyAlignment="1" applyProtection="1">
      <alignment horizontal="center" vertical="center" wrapText="1"/>
      <protection locked="0"/>
    </xf>
    <xf numFmtId="9" fontId="14" fillId="0" borderId="30" xfId="4" applyFont="1" applyFill="1" applyBorder="1" applyAlignment="1" applyProtection="1">
      <alignment horizontal="center" vertical="center" wrapText="1"/>
    </xf>
    <xf numFmtId="1" fontId="25" fillId="0" borderId="5" xfId="0" applyNumberFormat="1" applyFont="1" applyBorder="1" applyAlignment="1" applyProtection="1">
      <alignment horizontal="center" vertical="center" wrapText="1"/>
      <protection locked="0"/>
    </xf>
    <xf numFmtId="9" fontId="14" fillId="0" borderId="5" xfId="4" applyFont="1" applyFill="1" applyBorder="1" applyAlignment="1" applyProtection="1">
      <alignment horizontal="center" vertical="center" wrapText="1"/>
    </xf>
    <xf numFmtId="0" fontId="20" fillId="0" borderId="31" xfId="0" applyFont="1" applyBorder="1" applyAlignment="1" applyProtection="1">
      <alignment horizontal="left" vertical="center" wrapText="1"/>
      <protection locked="0"/>
    </xf>
    <xf numFmtId="9" fontId="14" fillId="0" borderId="34" xfId="4" applyFont="1" applyFill="1" applyBorder="1" applyAlignment="1" applyProtection="1">
      <alignment horizontal="center" vertical="center" wrapText="1"/>
    </xf>
    <xf numFmtId="0" fontId="14" fillId="0" borderId="30" xfId="0" applyFont="1" applyBorder="1" applyAlignment="1" applyProtection="1">
      <alignment horizontal="left" vertical="center" wrapText="1"/>
      <protection locked="0"/>
    </xf>
    <xf numFmtId="0" fontId="33" fillId="0" borderId="30" xfId="0" applyNumberFormat="1" applyFont="1" applyFill="1" applyBorder="1" applyAlignment="1" applyProtection="1">
      <alignment horizontal="center" vertical="center" wrapText="1"/>
      <protection locked="0"/>
    </xf>
    <xf numFmtId="164" fontId="33" fillId="0" borderId="30" xfId="9" applyFont="1" applyFill="1" applyBorder="1" applyAlignment="1" applyProtection="1">
      <alignment horizontal="center" vertical="center" wrapText="1"/>
      <protection locked="0"/>
    </xf>
    <xf numFmtId="9" fontId="33" fillId="0" borderId="34" xfId="4" applyFont="1" applyFill="1" applyBorder="1" applyAlignment="1" applyProtection="1">
      <alignment horizontal="center" vertical="center" wrapText="1"/>
    </xf>
    <xf numFmtId="0" fontId="39" fillId="0" borderId="31" xfId="0" applyFont="1" applyBorder="1" applyAlignment="1" applyProtection="1">
      <alignment horizontal="left" vertical="center" wrapText="1"/>
      <protection locked="0"/>
    </xf>
    <xf numFmtId="0" fontId="33" fillId="0" borderId="30" xfId="0" applyFont="1" applyBorder="1" applyAlignment="1" applyProtection="1">
      <alignment horizontal="left" vertical="center" wrapText="1"/>
      <protection locked="0"/>
    </xf>
    <xf numFmtId="0" fontId="33" fillId="0" borderId="32" xfId="0" applyFont="1" applyBorder="1" applyAlignment="1" applyProtection="1">
      <alignment horizontal="center" vertical="center" wrapText="1"/>
      <protection locked="0"/>
    </xf>
    <xf numFmtId="0" fontId="25" fillId="0" borderId="1" xfId="0" applyFont="1" applyFill="1" applyBorder="1" applyAlignment="1" applyProtection="1">
      <alignment horizontal="left" vertical="center" wrapText="1"/>
      <protection locked="0"/>
    </xf>
    <xf numFmtId="0" fontId="2" fillId="6"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14" fontId="12" fillId="5" borderId="0" xfId="0" applyNumberFormat="1" applyFont="1" applyFill="1" applyBorder="1" applyAlignment="1">
      <alignment horizontal="center" vertical="center" wrapText="1"/>
    </xf>
    <xf numFmtId="0" fontId="4" fillId="16" borderId="1" xfId="0" applyFont="1" applyFill="1" applyBorder="1" applyAlignment="1" applyProtection="1">
      <alignment horizontal="center" vertical="center" wrapText="1"/>
    </xf>
    <xf numFmtId="0" fontId="4" fillId="16" borderId="2" xfId="0" applyFont="1" applyFill="1" applyBorder="1" applyAlignment="1" applyProtection="1">
      <alignment horizontal="center" vertical="center" wrapText="1"/>
    </xf>
    <xf numFmtId="0" fontId="4" fillId="11" borderId="2" xfId="0" applyFont="1" applyFill="1" applyBorder="1" applyAlignment="1" applyProtection="1">
      <alignment horizontal="center" vertical="center" wrapText="1"/>
    </xf>
    <xf numFmtId="0" fontId="4" fillId="15" borderId="1" xfId="0" applyFont="1" applyFill="1" applyBorder="1" applyAlignment="1" applyProtection="1">
      <alignment horizontal="center" vertical="center" wrapText="1"/>
    </xf>
    <xf numFmtId="0" fontId="1" fillId="15" borderId="4" xfId="0" applyFont="1" applyFill="1" applyBorder="1" applyAlignment="1" applyProtection="1">
      <alignment horizontal="center" vertical="center" wrapText="1"/>
    </xf>
    <xf numFmtId="0" fontId="1" fillId="15" borderId="1" xfId="0" applyFont="1" applyFill="1" applyBorder="1" applyAlignment="1" applyProtection="1">
      <alignment horizontal="center" vertical="center" wrapText="1"/>
    </xf>
    <xf numFmtId="0" fontId="1" fillId="15" borderId="29" xfId="0" applyFont="1" applyFill="1" applyBorder="1" applyAlignment="1" applyProtection="1">
      <alignment horizontal="center" vertical="center" wrapText="1"/>
    </xf>
    <xf numFmtId="0" fontId="1" fillId="15" borderId="46" xfId="0"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 fillId="6" borderId="0" xfId="0" applyFont="1" applyFill="1" applyBorder="1" applyAlignment="1" applyProtection="1">
      <alignment horizontal="center" vertical="center" wrapText="1"/>
    </xf>
    <xf numFmtId="0" fontId="17" fillId="6" borderId="12" xfId="0" applyFont="1" applyFill="1" applyBorder="1" applyAlignment="1" applyProtection="1">
      <alignment horizontal="center" vertical="center" wrapText="1"/>
    </xf>
    <xf numFmtId="0" fontId="17" fillId="6" borderId="13" xfId="0" applyFont="1" applyFill="1" applyBorder="1" applyAlignment="1" applyProtection="1">
      <alignment horizontal="center" vertical="center" wrapText="1"/>
    </xf>
    <xf numFmtId="0" fontId="23" fillId="6" borderId="12" xfId="0" applyFont="1" applyFill="1" applyBorder="1" applyAlignment="1" applyProtection="1">
      <alignment horizontal="center" vertical="center" wrapText="1"/>
    </xf>
    <xf numFmtId="0" fontId="23" fillId="6" borderId="13" xfId="0" applyFont="1" applyFill="1" applyBorder="1" applyAlignment="1" applyProtection="1">
      <alignment horizontal="center" vertical="center" wrapText="1"/>
    </xf>
    <xf numFmtId="0" fontId="23" fillId="6" borderId="7" xfId="0" applyFont="1" applyFill="1" applyBorder="1" applyAlignment="1" applyProtection="1">
      <alignment horizontal="center" vertical="center" wrapText="1"/>
    </xf>
    <xf numFmtId="0" fontId="17" fillId="6" borderId="7" xfId="0" applyFont="1" applyFill="1" applyBorder="1" applyAlignment="1" applyProtection="1">
      <alignment horizontal="center" vertical="center" wrapText="1"/>
    </xf>
    <xf numFmtId="0" fontId="18" fillId="6" borderId="0" xfId="0" applyFont="1" applyFill="1" applyBorder="1" applyAlignment="1" applyProtection="1">
      <alignment horizontal="right" vertical="center" wrapText="1"/>
    </xf>
    <xf numFmtId="0" fontId="1" fillId="16" borderId="4" xfId="0" applyFont="1" applyFill="1" applyBorder="1" applyAlignment="1" applyProtection="1">
      <alignment horizontal="center" vertical="center" wrapText="1"/>
    </xf>
    <xf numFmtId="0" fontId="1" fillId="17" borderId="4" xfId="0" applyFont="1" applyFill="1" applyBorder="1" applyAlignment="1" applyProtection="1">
      <alignment horizontal="center" vertical="center" wrapText="1"/>
    </xf>
    <xf numFmtId="0" fontId="1" fillId="17" borderId="1" xfId="0" applyFont="1" applyFill="1" applyBorder="1" applyAlignment="1" applyProtection="1">
      <alignment horizontal="center" vertical="center" wrapText="1"/>
    </xf>
    <xf numFmtId="0" fontId="1" fillId="16" borderId="1" xfId="0" applyFont="1" applyFill="1" applyBorder="1" applyAlignment="1" applyProtection="1">
      <alignment horizontal="center" vertical="center" wrapText="1"/>
    </xf>
    <xf numFmtId="0" fontId="1" fillId="7" borderId="42" xfId="0" applyFont="1" applyFill="1" applyBorder="1" applyAlignment="1" applyProtection="1">
      <alignment horizontal="center" vertical="center" wrapText="1"/>
    </xf>
    <xf numFmtId="0" fontId="1" fillId="7" borderId="33"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1" fillId="8" borderId="4" xfId="0" applyFont="1" applyFill="1" applyBorder="1" applyAlignment="1" applyProtection="1">
      <alignment horizontal="center" vertical="center" wrapText="1"/>
    </xf>
    <xf numFmtId="0" fontId="1" fillId="11" borderId="4" xfId="0" applyFont="1" applyFill="1" applyBorder="1" applyAlignment="1" applyProtection="1">
      <alignment horizontal="center" vertical="center" wrapText="1"/>
    </xf>
    <xf numFmtId="0" fontId="18" fillId="6" borderId="0" xfId="0" applyFont="1" applyFill="1" applyBorder="1" applyAlignment="1" applyProtection="1">
      <alignment horizontal="justify" vertical="center" wrapText="1"/>
    </xf>
    <xf numFmtId="0" fontId="31" fillId="23" borderId="20"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 fillId="11" borderId="1" xfId="0" applyFont="1" applyFill="1" applyBorder="1" applyAlignment="1" applyProtection="1">
      <alignment horizontal="center" vertical="center" wrapText="1"/>
    </xf>
    <xf numFmtId="0" fontId="31" fillId="11" borderId="20" xfId="0" applyFont="1" applyFill="1" applyBorder="1" applyAlignment="1" applyProtection="1">
      <alignment horizontal="center" vertical="center" wrapText="1"/>
    </xf>
    <xf numFmtId="0" fontId="28" fillId="17" borderId="43" xfId="0" applyFont="1" applyFill="1" applyBorder="1" applyAlignment="1" applyProtection="1">
      <alignment horizontal="center" vertical="center" wrapText="1"/>
    </xf>
    <xf numFmtId="0" fontId="28" fillId="17" borderId="44" xfId="0" applyFont="1" applyFill="1" applyBorder="1" applyAlignment="1" applyProtection="1">
      <alignment horizontal="center" vertical="center" wrapText="1"/>
    </xf>
    <xf numFmtId="0" fontId="28" fillId="17" borderId="45" xfId="0" applyFont="1" applyFill="1" applyBorder="1" applyAlignment="1" applyProtection="1">
      <alignment horizontal="center" vertical="center" wrapText="1"/>
    </xf>
    <xf numFmtId="0" fontId="31" fillId="17" borderId="20" xfId="0" applyFont="1" applyFill="1" applyBorder="1" applyAlignment="1" applyProtection="1">
      <alignment horizontal="center" vertical="center" wrapText="1"/>
    </xf>
    <xf numFmtId="0" fontId="1" fillId="20" borderId="23" xfId="0" applyFont="1" applyFill="1" applyBorder="1" applyAlignment="1" applyProtection="1">
      <alignment horizontal="center" vertical="center" wrapText="1"/>
    </xf>
    <xf numFmtId="0" fontId="29" fillId="19" borderId="39" xfId="0" applyFont="1" applyFill="1" applyBorder="1" applyAlignment="1" applyProtection="1">
      <alignment horizontal="center" vertical="center" wrapText="1"/>
    </xf>
    <xf numFmtId="0" fontId="0" fillId="0" borderId="40" xfId="0" applyBorder="1" applyAlignment="1" applyProtection="1"/>
    <xf numFmtId="0" fontId="23" fillId="6" borderId="12" xfId="0" applyFont="1" applyFill="1" applyBorder="1" applyAlignment="1" applyProtection="1">
      <alignment horizontal="center" vertical="top" wrapText="1"/>
    </xf>
    <xf numFmtId="0" fontId="23" fillId="6" borderId="13" xfId="0" applyFont="1" applyFill="1" applyBorder="1" applyAlignment="1" applyProtection="1">
      <alignment horizontal="center" vertical="top" wrapText="1"/>
    </xf>
    <xf numFmtId="0" fontId="23" fillId="6" borderId="7" xfId="0" applyFont="1" applyFill="1" applyBorder="1" applyAlignment="1" applyProtection="1">
      <alignment horizontal="center" vertical="top" wrapText="1"/>
    </xf>
    <xf numFmtId="0" fontId="23" fillId="6" borderId="41" xfId="0" applyFont="1" applyFill="1" applyBorder="1" applyAlignment="1" applyProtection="1">
      <alignment horizontal="center" vertical="center" wrapText="1"/>
    </xf>
    <xf numFmtId="0" fontId="23" fillId="6" borderId="42"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17" fillId="6" borderId="12" xfId="0" applyFont="1" applyFill="1" applyBorder="1" applyAlignment="1" applyProtection="1">
      <alignment horizontal="center" vertical="top" wrapText="1"/>
    </xf>
    <xf numFmtId="0" fontId="17" fillId="6" borderId="13" xfId="0" applyFont="1" applyFill="1" applyBorder="1" applyAlignment="1" applyProtection="1">
      <alignment horizontal="center" vertical="top" wrapText="1"/>
    </xf>
    <xf numFmtId="22" fontId="30" fillId="22" borderId="12" xfId="0" applyNumberFormat="1" applyFont="1" applyFill="1" applyBorder="1" applyAlignment="1" applyProtection="1">
      <alignment horizontal="center" vertical="center"/>
    </xf>
    <xf numFmtId="22" fontId="30" fillId="22" borderId="13" xfId="0" applyNumberFormat="1" applyFont="1" applyFill="1" applyBorder="1" applyAlignment="1" applyProtection="1">
      <alignment horizontal="center" vertical="center"/>
    </xf>
    <xf numFmtId="22" fontId="30" fillId="22" borderId="7" xfId="0" applyNumberFormat="1" applyFont="1" applyFill="1" applyBorder="1" applyAlignment="1" applyProtection="1">
      <alignment horizontal="center" vertical="center"/>
    </xf>
    <xf numFmtId="0" fontId="30" fillId="10" borderId="49" xfId="0" applyFont="1" applyFill="1" applyBorder="1" applyAlignment="1" applyProtection="1">
      <alignment horizontal="center" vertical="center"/>
    </xf>
    <xf numFmtId="0" fontId="30" fillId="10" borderId="50" xfId="0" applyFont="1" applyFill="1" applyBorder="1" applyAlignment="1" applyProtection="1">
      <alignment horizontal="center" vertical="center"/>
    </xf>
    <xf numFmtId="0" fontId="30" fillId="10" borderId="27" xfId="0" applyFont="1" applyFill="1" applyBorder="1" applyAlignment="1" applyProtection="1">
      <alignment horizontal="center" vertical="center"/>
    </xf>
    <xf numFmtId="0" fontId="30" fillId="10" borderId="11" xfId="0" applyFont="1" applyFill="1" applyBorder="1" applyAlignment="1" applyProtection="1">
      <alignment horizontal="center" vertical="center"/>
    </xf>
    <xf numFmtId="0" fontId="4" fillId="18" borderId="36" xfId="0" applyFont="1" applyFill="1" applyBorder="1" applyAlignment="1" applyProtection="1">
      <alignment horizontal="center" vertical="center" wrapText="1"/>
    </xf>
    <xf numFmtId="0" fontId="4" fillId="18" borderId="33" xfId="0" applyFont="1" applyFill="1" applyBorder="1" applyAlignment="1" applyProtection="1">
      <alignment horizontal="center" vertical="center" wrapText="1"/>
    </xf>
    <xf numFmtId="0" fontId="4" fillId="18" borderId="37" xfId="0" applyFont="1" applyFill="1" applyBorder="1" applyAlignment="1" applyProtection="1">
      <alignment horizontal="center" vertical="center" wrapText="1"/>
    </xf>
    <xf numFmtId="0" fontId="4" fillId="18" borderId="0" xfId="0" applyFont="1" applyFill="1" applyBorder="1" applyAlignment="1" applyProtection="1">
      <alignment horizontal="center" vertical="center" wrapText="1"/>
    </xf>
    <xf numFmtId="0" fontId="4" fillId="18" borderId="38" xfId="0" applyFont="1" applyFill="1" applyBorder="1" applyAlignment="1" applyProtection="1">
      <alignment horizontal="center" vertical="center" wrapText="1"/>
    </xf>
    <xf numFmtId="0" fontId="4" fillId="18" borderId="14" xfId="0" applyFont="1" applyFill="1" applyBorder="1" applyAlignment="1" applyProtection="1">
      <alignment horizontal="center" vertical="center" wrapText="1"/>
    </xf>
    <xf numFmtId="0" fontId="11" fillId="21" borderId="47" xfId="0" applyFont="1" applyFill="1" applyBorder="1" applyAlignment="1" applyProtection="1">
      <alignment horizontal="center" vertical="center" wrapText="1"/>
    </xf>
    <xf numFmtId="0" fontId="11" fillId="21" borderId="4" xfId="0" applyFont="1" applyFill="1" applyBorder="1" applyAlignment="1" applyProtection="1">
      <alignment horizontal="center" vertical="center" wrapText="1"/>
    </xf>
    <xf numFmtId="0" fontId="11" fillId="21" borderId="29" xfId="0" applyFont="1" applyFill="1" applyBorder="1" applyAlignment="1" applyProtection="1">
      <alignment horizontal="center" vertical="center" wrapText="1"/>
    </xf>
    <xf numFmtId="0" fontId="11" fillId="21" borderId="1" xfId="0" applyFont="1" applyFill="1" applyBorder="1" applyAlignment="1" applyProtection="1">
      <alignment horizontal="center" vertical="center" wrapText="1"/>
    </xf>
    <xf numFmtId="0" fontId="11" fillId="21" borderId="46"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46" xfId="0" applyFont="1" applyFill="1" applyBorder="1" applyAlignment="1" applyProtection="1">
      <alignment horizontal="center" vertical="center" wrapText="1"/>
    </xf>
    <xf numFmtId="0" fontId="16" fillId="6" borderId="0" xfId="0" applyFont="1" applyFill="1" applyBorder="1" applyAlignment="1" applyProtection="1">
      <alignment horizontal="center"/>
    </xf>
    <xf numFmtId="0" fontId="4" fillId="8" borderId="2"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7" borderId="11"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wrapText="1"/>
    </xf>
    <xf numFmtId="0" fontId="12" fillId="5" borderId="1" xfId="0" applyFont="1" applyFill="1" applyBorder="1" applyAlignment="1">
      <alignment horizontal="center" vertical="center" wrapText="1"/>
    </xf>
    <xf numFmtId="0" fontId="12" fillId="5" borderId="52" xfId="0" applyFont="1" applyFill="1" applyBorder="1" applyAlignment="1">
      <alignment horizontal="center" vertical="center" wrapText="1"/>
    </xf>
    <xf numFmtId="14" fontId="12" fillId="5" borderId="52" xfId="0" applyNumberFormat="1" applyFont="1" applyFill="1" applyBorder="1" applyAlignment="1">
      <alignment horizontal="center" vertical="center" wrapText="1"/>
    </xf>
    <xf numFmtId="0" fontId="12" fillId="5" borderId="52" xfId="0" applyFont="1" applyFill="1" applyBorder="1" applyAlignment="1">
      <alignment horizontal="center" vertical="center" wrapText="1"/>
    </xf>
    <xf numFmtId="0" fontId="12" fillId="5" borderId="2" xfId="0" applyFont="1" applyFill="1" applyBorder="1" applyAlignment="1">
      <alignment horizontal="center" vertical="center" wrapText="1"/>
    </xf>
    <xf numFmtId="14" fontId="12" fillId="5"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cellXfs>
  <cellStyles count="10">
    <cellStyle name="Amarillo" xfId="1" xr:uid="{00000000-0005-0000-0000-000000000000}"/>
    <cellStyle name="Millares [0]" xfId="9" builtinId="6"/>
    <cellStyle name="Millares 2" xfId="2" xr:uid="{00000000-0005-0000-0000-000001000000}"/>
    <cellStyle name="Normal" xfId="0" builtinId="0"/>
    <cellStyle name="Normal 2" xfId="3" xr:uid="{00000000-0005-0000-0000-000003000000}"/>
    <cellStyle name="Porcentaje" xfId="4" builtinId="5"/>
    <cellStyle name="Porcentaje 2" xfId="5" xr:uid="{00000000-0005-0000-0000-000005000000}"/>
    <cellStyle name="Porcentual 2" xfId="6" xr:uid="{00000000-0005-0000-0000-000006000000}"/>
    <cellStyle name="Rojo" xfId="7" xr:uid="{00000000-0005-0000-0000-000007000000}"/>
    <cellStyle name="Verde" xfId="8" xr:uid="{00000000-0005-0000-0000-000008000000}"/>
  </cellStyles>
  <dxfs count="60">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0437" name="AutoShape 38" descr="Resultado de imagen para boton agregar icono">
          <a:extLst>
            <a:ext uri="{FF2B5EF4-FFF2-40B4-BE49-F238E27FC236}">
              <a16:creationId xmlns:a16="http://schemas.microsoft.com/office/drawing/2014/main" id="{B300D38B-5DA9-4A1F-94D3-EAC2FBC2B71D}"/>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0438" name="AutoShape 39" descr="Resultado de imagen para boton agregar icono">
          <a:extLst>
            <a:ext uri="{FF2B5EF4-FFF2-40B4-BE49-F238E27FC236}">
              <a16:creationId xmlns:a16="http://schemas.microsoft.com/office/drawing/2014/main" id="{8893059F-B4C5-44FC-80AC-A963169C2D15}"/>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0439" name="AutoShape 40" descr="Resultado de imagen para boton agregar icono">
          <a:extLst>
            <a:ext uri="{FF2B5EF4-FFF2-40B4-BE49-F238E27FC236}">
              <a16:creationId xmlns:a16="http://schemas.microsoft.com/office/drawing/2014/main" id="{17F9B1E0-E841-46B3-81DF-473D1B035DBA}"/>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0440" name="AutoShape 42" descr="Z">
          <a:extLst>
            <a:ext uri="{FF2B5EF4-FFF2-40B4-BE49-F238E27FC236}">
              <a16:creationId xmlns:a16="http://schemas.microsoft.com/office/drawing/2014/main" id="{0A675BBF-0E7F-4C0B-BA45-F10E4815C6AF}"/>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CFEA5A74-199E-4720-8265-FF97F50D69C9}"/>
            </a:ext>
          </a:extLst>
        </xdr:cNvPr>
        <xdr:cNvSpPr>
          <a:spLocks noChangeArrowheads="1"/>
        </xdr:cNvSpPr>
      </xdr:nvSpPr>
      <xdr:spPr bwMode="auto">
        <a:xfrm>
          <a:off x="11982450" y="2800350"/>
          <a:ext cx="0" cy="533400"/>
        </a:xfrm>
        <a:prstGeom prst="rect">
          <a:avLst/>
        </a:prstGeom>
        <a:noFill/>
        <a:ln>
          <a:noFill/>
        </a:ln>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T123"/>
  <sheetViews>
    <sheetView showGridLines="0" tabSelected="1" topLeftCell="E9" zoomScale="55" zoomScaleNormal="55" workbookViewId="0">
      <selection activeCell="E13" sqref="E13"/>
    </sheetView>
  </sheetViews>
  <sheetFormatPr defaultColWidth="0" defaultRowHeight="15" zeroHeight="1"/>
  <cols>
    <col min="1" max="1" width="27.5703125" style="48" customWidth="1"/>
    <col min="2" max="2" width="69" style="48" customWidth="1"/>
    <col min="3" max="3" width="36.42578125" style="48" customWidth="1"/>
    <col min="4" max="4" width="69.28515625" style="125" customWidth="1"/>
    <col min="5" max="5" width="18.28515625" style="126" customWidth="1"/>
    <col min="6" max="6" width="24.28515625" style="48" customWidth="1"/>
    <col min="7" max="7" width="50.7109375" style="48" customWidth="1"/>
    <col min="8" max="8" width="87.42578125" style="48" customWidth="1"/>
    <col min="9" max="9" width="33.85546875" style="48" customWidth="1"/>
    <col min="10" max="10" width="28" style="48" customWidth="1"/>
    <col min="11" max="11" width="35" style="48" customWidth="1"/>
    <col min="12" max="12" width="8.140625" style="48" customWidth="1"/>
    <col min="13" max="13" width="8.7109375" style="48" customWidth="1"/>
    <col min="14" max="14" width="9.42578125" style="48" customWidth="1"/>
    <col min="15" max="15" width="8.140625" style="48" customWidth="1"/>
    <col min="16" max="16" width="20.85546875" style="48" customWidth="1"/>
    <col min="17" max="17" width="17.85546875" style="48" customWidth="1"/>
    <col min="18" max="18" width="23.85546875" style="48" customWidth="1"/>
    <col min="19" max="19" width="14.7109375" style="48" customWidth="1"/>
    <col min="20" max="20" width="45.7109375" style="48" customWidth="1"/>
    <col min="21" max="21" width="11.42578125" style="48" customWidth="1"/>
    <col min="22" max="22" width="18.85546875" style="48" customWidth="1"/>
    <col min="23" max="23" width="14.140625" style="48" customWidth="1"/>
    <col min="24" max="24" width="21" style="48" customWidth="1"/>
    <col min="25" max="25" width="62.7109375" style="48" customWidth="1"/>
    <col min="26" max="26" width="25.5703125" style="48" customWidth="1"/>
    <col min="27" max="27" width="19.7109375" style="48" customWidth="1"/>
    <col min="28" max="29" width="16.42578125" style="48" customWidth="1"/>
    <col min="30" max="30" width="67.5703125" style="48" customWidth="1"/>
    <col min="31" max="31" width="26.7109375" style="48" customWidth="1"/>
    <col min="32" max="33" width="11.42578125" style="48" customWidth="1"/>
    <col min="34" max="34" width="17.85546875" style="48" customWidth="1"/>
    <col min="35" max="35" width="58.7109375" style="48" customWidth="1"/>
    <col min="36" max="36" width="39.7109375" style="48" customWidth="1"/>
    <col min="37" max="38" width="11.42578125" style="48" customWidth="1"/>
    <col min="39" max="39" width="14.85546875" style="48" customWidth="1"/>
    <col min="40" max="40" width="14.5703125" style="48" customWidth="1"/>
    <col min="41" max="41" width="20.7109375" style="48" customWidth="1"/>
    <col min="42" max="42" width="24.140625" style="48" customWidth="1"/>
    <col min="43" max="43" width="19.140625" style="48" customWidth="1"/>
    <col min="44" max="44" width="18.42578125" style="48" customWidth="1"/>
    <col min="45" max="45" width="21.85546875" style="48" customWidth="1"/>
    <col min="46" max="46" width="19.85546875" style="48" customWidth="1"/>
    <col min="47" max="16384" width="0" style="48" hidden="1"/>
  </cols>
  <sheetData>
    <row r="1" spans="1:46" ht="40.5" customHeight="1">
      <c r="A1" s="269" t="s">
        <v>0</v>
      </c>
      <c r="B1" s="270"/>
      <c r="C1" s="270"/>
      <c r="D1" s="270"/>
      <c r="E1" s="270"/>
      <c r="F1" s="270"/>
      <c r="G1" s="270"/>
      <c r="H1" s="271"/>
      <c r="I1" s="50"/>
      <c r="J1" s="50"/>
      <c r="K1" s="50"/>
      <c r="L1" s="50"/>
      <c r="M1" s="50"/>
      <c r="N1" s="50"/>
      <c r="O1" s="50"/>
      <c r="P1" s="50"/>
      <c r="Q1" s="50"/>
      <c r="R1" s="50"/>
      <c r="S1" s="50"/>
      <c r="T1" s="50"/>
      <c r="U1" s="50"/>
      <c r="V1" s="50"/>
      <c r="W1" s="50"/>
      <c r="X1" s="50"/>
      <c r="Y1" s="50"/>
      <c r="Z1" s="50"/>
    </row>
    <row r="2" spans="1:46" ht="40.5" customHeight="1" thickBot="1">
      <c r="A2" s="272" t="s">
        <v>1</v>
      </c>
      <c r="B2" s="273"/>
      <c r="C2" s="274"/>
      <c r="D2" s="274"/>
      <c r="E2" s="274"/>
      <c r="F2" s="274"/>
      <c r="G2" s="274"/>
      <c r="H2" s="275"/>
      <c r="I2" s="50"/>
      <c r="J2" s="50"/>
      <c r="K2" s="50"/>
      <c r="L2" s="50"/>
      <c r="M2" s="50"/>
      <c r="N2" s="50"/>
      <c r="O2" s="50"/>
      <c r="P2" s="50"/>
      <c r="Q2" s="50"/>
      <c r="R2" s="50"/>
      <c r="S2" s="50"/>
      <c r="T2" s="50"/>
      <c r="U2" s="50"/>
      <c r="V2" s="50"/>
      <c r="W2" s="50"/>
      <c r="X2" s="50"/>
      <c r="Y2" s="50"/>
      <c r="Z2" s="50"/>
    </row>
    <row r="3" spans="1:46" ht="36.75" customHeight="1">
      <c r="A3" s="151" t="s">
        <v>2</v>
      </c>
      <c r="B3" s="152">
        <v>2019</v>
      </c>
      <c r="C3" s="282" t="s">
        <v>3</v>
      </c>
      <c r="D3" s="283"/>
      <c r="E3" s="283"/>
      <c r="F3" s="283"/>
      <c r="G3" s="283"/>
      <c r="H3" s="284"/>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row>
    <row r="4" spans="1:46" ht="36.75" customHeight="1">
      <c r="A4" s="153" t="s">
        <v>4</v>
      </c>
      <c r="B4" s="49" t="s">
        <v>5</v>
      </c>
      <c r="C4" s="51" t="s">
        <v>6</v>
      </c>
      <c r="D4" s="196" t="s">
        <v>7</v>
      </c>
      <c r="E4" s="285" t="s">
        <v>8</v>
      </c>
      <c r="F4" s="285"/>
      <c r="G4" s="285"/>
      <c r="H4" s="286"/>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row>
    <row r="5" spans="1:46" ht="69" customHeight="1">
      <c r="A5" s="153" t="s">
        <v>9</v>
      </c>
      <c r="B5" s="168" t="s">
        <v>10</v>
      </c>
      <c r="C5" s="154">
        <v>1</v>
      </c>
      <c r="D5" s="155">
        <v>43467</v>
      </c>
      <c r="E5" s="287" t="s">
        <v>11</v>
      </c>
      <c r="F5" s="287"/>
      <c r="G5" s="287"/>
      <c r="H5" s="288"/>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row>
    <row r="6" spans="1:46" ht="75" customHeight="1">
      <c r="A6" s="153"/>
      <c r="B6" s="49"/>
      <c r="C6" s="154">
        <v>2</v>
      </c>
      <c r="D6" s="155">
        <v>43550</v>
      </c>
      <c r="E6" s="287" t="s">
        <v>12</v>
      </c>
      <c r="F6" s="287"/>
      <c r="G6" s="287"/>
      <c r="H6" s="288"/>
      <c r="I6" s="50"/>
      <c r="J6" s="50"/>
      <c r="K6" s="50"/>
      <c r="L6" s="50"/>
      <c r="M6" s="50"/>
      <c r="N6" s="50"/>
      <c r="O6" s="50"/>
      <c r="P6" s="50"/>
      <c r="Q6" s="50"/>
      <c r="R6" s="50"/>
      <c r="S6" s="50"/>
      <c r="T6" s="50"/>
      <c r="U6" s="50"/>
      <c r="V6" s="50"/>
      <c r="W6" s="50"/>
      <c r="X6" s="50"/>
      <c r="Y6" s="50"/>
      <c r="Z6" s="50"/>
      <c r="AA6" s="52"/>
      <c r="AB6" s="52"/>
      <c r="AC6" s="52"/>
      <c r="AD6" s="52"/>
      <c r="AE6" s="52"/>
      <c r="AF6" s="52"/>
      <c r="AG6" s="52"/>
      <c r="AH6" s="52"/>
      <c r="AI6" s="52"/>
      <c r="AJ6" s="52"/>
      <c r="AK6" s="52"/>
      <c r="AL6" s="52"/>
      <c r="AM6" s="52"/>
      <c r="AN6" s="52"/>
      <c r="AO6" s="52"/>
      <c r="AP6" s="53"/>
      <c r="AQ6" s="52"/>
      <c r="AR6" s="52"/>
      <c r="AS6" s="52"/>
      <c r="AT6" s="52"/>
    </row>
    <row r="7" spans="1:46" ht="78" customHeight="1">
      <c r="A7" s="180"/>
      <c r="B7" s="181"/>
      <c r="C7" s="192">
        <v>3</v>
      </c>
      <c r="D7" s="155">
        <v>43578</v>
      </c>
      <c r="E7" s="287" t="s">
        <v>13</v>
      </c>
      <c r="F7" s="287"/>
      <c r="G7" s="287"/>
      <c r="H7" s="287"/>
      <c r="I7" s="50"/>
      <c r="J7" s="50"/>
      <c r="K7" s="50"/>
      <c r="L7" s="50"/>
      <c r="M7" s="50"/>
      <c r="N7" s="50"/>
      <c r="O7" s="50"/>
      <c r="P7" s="50"/>
      <c r="Q7" s="50"/>
      <c r="R7" s="50"/>
      <c r="S7" s="50"/>
      <c r="T7" s="50"/>
      <c r="U7" s="50"/>
      <c r="V7" s="50"/>
      <c r="W7" s="50"/>
      <c r="X7" s="50"/>
      <c r="Y7" s="50"/>
      <c r="Z7" s="50"/>
      <c r="AA7" s="54"/>
      <c r="AB7" s="54"/>
      <c r="AC7" s="54"/>
      <c r="AD7" s="54"/>
      <c r="AE7" s="54"/>
      <c r="AF7" s="231"/>
      <c r="AG7" s="231"/>
      <c r="AH7" s="231"/>
      <c r="AI7" s="231"/>
      <c r="AJ7" s="231"/>
      <c r="AK7" s="231"/>
      <c r="AL7" s="231"/>
      <c r="AM7" s="231"/>
      <c r="AN7" s="231"/>
      <c r="AO7" s="231"/>
      <c r="AP7" s="231"/>
      <c r="AQ7" s="231"/>
      <c r="AR7" s="231"/>
      <c r="AS7" s="231"/>
      <c r="AT7" s="231"/>
    </row>
    <row r="8" spans="1:46" ht="78" customHeight="1">
      <c r="A8" s="180"/>
      <c r="B8" s="181"/>
      <c r="C8" s="192">
        <v>4</v>
      </c>
      <c r="D8" s="155">
        <v>43675</v>
      </c>
      <c r="E8" s="287" t="s">
        <v>14</v>
      </c>
      <c r="F8" s="287"/>
      <c r="G8" s="287"/>
      <c r="H8" s="287"/>
      <c r="I8" s="50"/>
      <c r="J8" s="50"/>
      <c r="K8" s="50"/>
      <c r="L8" s="50"/>
      <c r="M8" s="50"/>
      <c r="N8" s="50"/>
      <c r="O8" s="50"/>
      <c r="P8" s="50"/>
      <c r="Q8" s="50"/>
      <c r="R8" s="50"/>
      <c r="S8" s="50"/>
      <c r="T8" s="50"/>
      <c r="U8" s="50"/>
      <c r="V8" s="50"/>
      <c r="W8" s="50"/>
      <c r="X8" s="50"/>
      <c r="Y8" s="50"/>
      <c r="Z8" s="50"/>
      <c r="AA8" s="54"/>
      <c r="AB8" s="54"/>
      <c r="AC8" s="54"/>
      <c r="AD8" s="54"/>
      <c r="AE8" s="54"/>
      <c r="AF8" s="190"/>
      <c r="AG8" s="190"/>
      <c r="AH8" s="190"/>
      <c r="AI8" s="190"/>
      <c r="AJ8" s="190"/>
      <c r="AK8" s="190"/>
      <c r="AL8" s="190"/>
      <c r="AM8" s="190"/>
      <c r="AN8" s="190"/>
      <c r="AO8" s="190"/>
      <c r="AP8" s="190"/>
      <c r="AQ8" s="190"/>
      <c r="AR8" s="190"/>
      <c r="AS8" s="190"/>
      <c r="AT8" s="190"/>
    </row>
    <row r="9" spans="1:46" ht="62.25" customHeight="1">
      <c r="A9" s="182"/>
      <c r="B9" s="182"/>
      <c r="C9" s="192">
        <v>5</v>
      </c>
      <c r="D9" s="155">
        <v>43717</v>
      </c>
      <c r="E9" s="287" t="s">
        <v>15</v>
      </c>
      <c r="F9" s="287"/>
      <c r="G9" s="287"/>
      <c r="H9" s="287"/>
      <c r="I9" s="50"/>
      <c r="J9" s="50"/>
      <c r="K9" s="50"/>
      <c r="L9" s="50"/>
      <c r="M9" s="50"/>
      <c r="N9" s="50"/>
      <c r="O9" s="50"/>
      <c r="P9" s="50"/>
      <c r="Q9" s="50"/>
      <c r="R9" s="50"/>
      <c r="S9" s="50"/>
      <c r="T9" s="50"/>
      <c r="U9" s="50"/>
      <c r="V9" s="50"/>
      <c r="W9" s="50"/>
      <c r="X9" s="50"/>
      <c r="Y9" s="50"/>
      <c r="Z9" s="50"/>
      <c r="AA9" s="231"/>
      <c r="AB9" s="231"/>
      <c r="AC9" s="231"/>
      <c r="AD9" s="231"/>
      <c r="AE9" s="231"/>
      <c r="AF9" s="231"/>
      <c r="AG9" s="231"/>
      <c r="AH9" s="231"/>
      <c r="AI9" s="231"/>
      <c r="AJ9" s="231"/>
      <c r="AK9" s="231"/>
      <c r="AL9" s="231"/>
      <c r="AM9" s="231"/>
      <c r="AN9" s="231"/>
      <c r="AO9" s="231"/>
      <c r="AP9" s="231"/>
      <c r="AQ9" s="231"/>
      <c r="AR9" s="231"/>
      <c r="AS9" s="231"/>
      <c r="AT9" s="231"/>
    </row>
    <row r="10" spans="1:46" ht="96.75" customHeight="1">
      <c r="A10" s="187"/>
      <c r="B10" s="187"/>
      <c r="C10" s="193">
        <v>6</v>
      </c>
      <c r="D10" s="188">
        <v>43782</v>
      </c>
      <c r="E10" s="295" t="s">
        <v>16</v>
      </c>
      <c r="F10" s="295"/>
      <c r="G10" s="295"/>
      <c r="H10" s="295"/>
      <c r="I10" s="55"/>
      <c r="J10" s="55"/>
      <c r="K10" s="55"/>
      <c r="L10" s="55"/>
      <c r="M10" s="55"/>
      <c r="N10" s="55"/>
      <c r="O10" s="55"/>
      <c r="P10" s="55"/>
      <c r="Q10" s="55"/>
      <c r="R10" s="55"/>
      <c r="S10" s="55"/>
      <c r="T10" s="183"/>
      <c r="U10" s="55"/>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row>
    <row r="11" spans="1:46" ht="96.75" customHeight="1">
      <c r="A11" s="219"/>
      <c r="B11" s="219"/>
      <c r="C11" s="299">
        <v>7</v>
      </c>
      <c r="D11" s="300">
        <v>43864</v>
      </c>
      <c r="E11" s="301" t="s">
        <v>17</v>
      </c>
      <c r="F11" s="301"/>
      <c r="G11" s="301"/>
      <c r="H11" s="301"/>
      <c r="I11" s="55"/>
      <c r="J11" s="55"/>
      <c r="K11" s="55"/>
      <c r="L11" s="55"/>
      <c r="M11" s="55"/>
      <c r="N11" s="55"/>
      <c r="O11" s="55"/>
      <c r="P11" s="55"/>
      <c r="Q11" s="55"/>
      <c r="R11" s="55"/>
      <c r="S11" s="55"/>
      <c r="T11" s="183"/>
      <c r="U11" s="55"/>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row>
    <row r="12" spans="1:46" ht="96.75" customHeight="1">
      <c r="A12" s="219"/>
      <c r="B12" s="219"/>
      <c r="C12" s="296">
        <v>8</v>
      </c>
      <c r="D12" s="297">
        <v>43865</v>
      </c>
      <c r="E12" s="298" t="s">
        <v>18</v>
      </c>
      <c r="F12" s="298"/>
      <c r="G12" s="298"/>
      <c r="H12" s="298"/>
      <c r="I12" s="55"/>
      <c r="J12" s="55"/>
      <c r="K12" s="55"/>
      <c r="L12" s="55"/>
      <c r="M12" s="55"/>
      <c r="N12" s="55"/>
      <c r="O12" s="55"/>
      <c r="P12" s="55"/>
      <c r="Q12" s="55"/>
      <c r="R12" s="55"/>
      <c r="S12" s="55"/>
      <c r="T12" s="183"/>
      <c r="U12" s="55"/>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row>
    <row r="13" spans="1:46" ht="96.75" customHeight="1">
      <c r="A13" s="219"/>
      <c r="B13" s="219"/>
      <c r="C13" s="220"/>
      <c r="D13" s="221"/>
      <c r="E13" s="220"/>
      <c r="F13" s="220"/>
      <c r="G13" s="220"/>
      <c r="H13" s="220"/>
      <c r="I13" s="55"/>
      <c r="J13" s="55"/>
      <c r="K13" s="55"/>
      <c r="L13" s="55"/>
      <c r="M13" s="55"/>
      <c r="N13" s="55"/>
      <c r="O13" s="55"/>
      <c r="P13" s="55"/>
      <c r="Q13" s="55"/>
      <c r="R13" s="55"/>
      <c r="S13" s="55"/>
      <c r="T13" s="183"/>
      <c r="U13" s="55"/>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row>
    <row r="14" spans="1:46" ht="24.75" customHeight="1">
      <c r="A14" s="56"/>
      <c r="B14" s="50"/>
      <c r="C14" s="50"/>
      <c r="D14" s="289"/>
      <c r="E14" s="289"/>
      <c r="F14" s="289"/>
      <c r="G14" s="289"/>
      <c r="H14" s="289"/>
      <c r="I14" s="289"/>
      <c r="J14" s="289"/>
      <c r="K14" s="289"/>
      <c r="L14" s="232"/>
      <c r="M14" s="232"/>
      <c r="N14" s="232"/>
      <c r="O14" s="232"/>
      <c r="P14" s="190"/>
      <c r="Q14" s="190"/>
      <c r="R14" s="190"/>
      <c r="S14" s="190"/>
      <c r="T14" s="190"/>
      <c r="U14" s="190"/>
      <c r="V14" s="232"/>
      <c r="W14" s="232"/>
      <c r="X14" s="191"/>
      <c r="Y14" s="191"/>
      <c r="Z14" s="191"/>
      <c r="AA14" s="232"/>
      <c r="AB14" s="232"/>
      <c r="AC14" s="191"/>
      <c r="AD14" s="191"/>
      <c r="AE14" s="191"/>
      <c r="AF14" s="232"/>
      <c r="AG14" s="232"/>
      <c r="AH14" s="191"/>
      <c r="AI14" s="191"/>
      <c r="AJ14" s="191"/>
      <c r="AK14" s="232"/>
      <c r="AL14" s="232"/>
      <c r="AM14" s="191"/>
      <c r="AN14" s="191"/>
      <c r="AO14" s="191"/>
      <c r="AP14" s="232"/>
      <c r="AQ14" s="232"/>
      <c r="AR14" s="232"/>
      <c r="AS14" s="191"/>
      <c r="AT14" s="191"/>
    </row>
    <row r="15" spans="1:46" ht="48" customHeight="1" thickBot="1">
      <c r="A15" s="50"/>
      <c r="B15" s="50"/>
      <c r="C15" s="50"/>
      <c r="D15" s="57"/>
      <c r="E15" s="56"/>
      <c r="F15" s="50"/>
      <c r="G15" s="50"/>
      <c r="H15" s="50"/>
      <c r="I15" s="50"/>
      <c r="J15" s="50"/>
      <c r="K15" s="50"/>
      <c r="L15" s="50"/>
      <c r="M15" s="50"/>
      <c r="N15" s="50"/>
      <c r="O15" s="50"/>
      <c r="P15" s="50"/>
      <c r="Q15" s="50"/>
      <c r="R15" s="50"/>
      <c r="S15" s="50"/>
      <c r="T15" s="50"/>
      <c r="U15" s="5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row>
    <row r="16" spans="1:46" ht="15" customHeight="1">
      <c r="A16" s="276" t="s">
        <v>19</v>
      </c>
      <c r="B16" s="277"/>
      <c r="C16" s="58"/>
      <c r="D16" s="291"/>
      <c r="E16" s="292"/>
      <c r="F16" s="292"/>
      <c r="G16" s="292"/>
      <c r="H16" s="292"/>
      <c r="I16" s="292"/>
      <c r="J16" s="292"/>
      <c r="K16" s="292"/>
      <c r="L16" s="292"/>
      <c r="M16" s="292"/>
      <c r="N16" s="292"/>
      <c r="O16" s="292"/>
      <c r="P16" s="292"/>
      <c r="Q16" s="292"/>
      <c r="R16" s="292"/>
      <c r="S16" s="292"/>
      <c r="T16" s="292"/>
      <c r="U16" s="292"/>
      <c r="V16" s="222" t="s">
        <v>20</v>
      </c>
      <c r="W16" s="222"/>
      <c r="X16" s="222"/>
      <c r="Y16" s="222"/>
      <c r="Z16" s="222"/>
      <c r="AA16" s="290" t="s">
        <v>20</v>
      </c>
      <c r="AB16" s="290"/>
      <c r="AC16" s="290"/>
      <c r="AD16" s="290"/>
      <c r="AE16" s="290"/>
      <c r="AF16" s="222" t="s">
        <v>20</v>
      </c>
      <c r="AG16" s="222"/>
      <c r="AH16" s="222"/>
      <c r="AI16" s="222"/>
      <c r="AJ16" s="222"/>
      <c r="AK16" s="224" t="s">
        <v>20</v>
      </c>
      <c r="AL16" s="224"/>
      <c r="AM16" s="224"/>
      <c r="AN16" s="224"/>
      <c r="AO16" s="224"/>
      <c r="AP16" s="225" t="s">
        <v>20</v>
      </c>
      <c r="AQ16" s="225"/>
      <c r="AR16" s="225"/>
      <c r="AS16" s="225"/>
      <c r="AT16" s="225"/>
    </row>
    <row r="17" spans="1:46" ht="15.75" customHeight="1" thickBot="1">
      <c r="A17" s="278"/>
      <c r="B17" s="279"/>
      <c r="C17" s="59"/>
      <c r="D17" s="293"/>
      <c r="E17" s="294"/>
      <c r="F17" s="294"/>
      <c r="G17" s="294"/>
      <c r="H17" s="294"/>
      <c r="I17" s="294"/>
      <c r="J17" s="294"/>
      <c r="K17" s="294"/>
      <c r="L17" s="294"/>
      <c r="M17" s="294"/>
      <c r="N17" s="294"/>
      <c r="O17" s="294"/>
      <c r="P17" s="294"/>
      <c r="Q17" s="294"/>
      <c r="R17" s="294"/>
      <c r="S17" s="294"/>
      <c r="T17" s="294"/>
      <c r="U17" s="294"/>
      <c r="V17" s="223" t="s">
        <v>21</v>
      </c>
      <c r="W17" s="223"/>
      <c r="X17" s="223"/>
      <c r="Y17" s="223"/>
      <c r="Z17" s="223"/>
      <c r="AA17" s="290" t="s">
        <v>22</v>
      </c>
      <c r="AB17" s="290"/>
      <c r="AC17" s="290"/>
      <c r="AD17" s="290"/>
      <c r="AE17" s="290"/>
      <c r="AF17" s="223" t="s">
        <v>23</v>
      </c>
      <c r="AG17" s="223"/>
      <c r="AH17" s="223"/>
      <c r="AI17" s="223"/>
      <c r="AJ17" s="223"/>
      <c r="AK17" s="224" t="s">
        <v>24</v>
      </c>
      <c r="AL17" s="224"/>
      <c r="AM17" s="224"/>
      <c r="AN17" s="224"/>
      <c r="AO17" s="224"/>
      <c r="AP17" s="230" t="s">
        <v>25</v>
      </c>
      <c r="AQ17" s="230"/>
      <c r="AR17" s="230"/>
      <c r="AS17" s="230"/>
      <c r="AT17" s="230"/>
    </row>
    <row r="18" spans="1:46" ht="15" customHeight="1" thickBot="1">
      <c r="A18" s="280"/>
      <c r="B18" s="281"/>
      <c r="C18" s="197"/>
      <c r="D18" s="244" t="s">
        <v>26</v>
      </c>
      <c r="E18" s="245"/>
      <c r="F18" s="244"/>
      <c r="G18" s="244"/>
      <c r="H18" s="244"/>
      <c r="I18" s="244"/>
      <c r="J18" s="244"/>
      <c r="K18" s="244"/>
      <c r="L18" s="244"/>
      <c r="M18" s="244"/>
      <c r="N18" s="244"/>
      <c r="O18" s="244"/>
      <c r="P18" s="244"/>
      <c r="Q18" s="244"/>
      <c r="R18" s="244"/>
      <c r="S18" s="246"/>
      <c r="T18" s="201"/>
      <c r="U18" s="201"/>
      <c r="V18" s="240"/>
      <c r="W18" s="240"/>
      <c r="X18" s="241" t="s">
        <v>27</v>
      </c>
      <c r="Y18" s="240" t="s">
        <v>28</v>
      </c>
      <c r="Z18" s="240" t="s">
        <v>29</v>
      </c>
      <c r="AA18" s="247"/>
      <c r="AB18" s="247"/>
      <c r="AC18" s="247" t="s">
        <v>27</v>
      </c>
      <c r="AD18" s="247" t="s">
        <v>28</v>
      </c>
      <c r="AE18" s="247" t="s">
        <v>29</v>
      </c>
      <c r="AF18" s="240"/>
      <c r="AG18" s="240"/>
      <c r="AH18" s="240" t="s">
        <v>27</v>
      </c>
      <c r="AI18" s="240" t="s">
        <v>28</v>
      </c>
      <c r="AJ18" s="240" t="s">
        <v>29</v>
      </c>
      <c r="AK18" s="248"/>
      <c r="AL18" s="248"/>
      <c r="AM18" s="248" t="s">
        <v>27</v>
      </c>
      <c r="AN18" s="248" t="s">
        <v>28</v>
      </c>
      <c r="AO18" s="248" t="s">
        <v>29</v>
      </c>
      <c r="AP18" s="226" t="s">
        <v>30</v>
      </c>
      <c r="AQ18" s="226"/>
      <c r="AR18" s="226"/>
      <c r="AS18" s="226" t="s">
        <v>27</v>
      </c>
      <c r="AT18" s="228" t="s">
        <v>31</v>
      </c>
    </row>
    <row r="19" spans="1:46" ht="43.5" customHeight="1" thickBot="1">
      <c r="A19" s="60" t="s">
        <v>32</v>
      </c>
      <c r="B19" s="61" t="s">
        <v>33</v>
      </c>
      <c r="C19" s="258" t="s">
        <v>34</v>
      </c>
      <c r="D19" s="62" t="s">
        <v>35</v>
      </c>
      <c r="E19" s="63" t="s">
        <v>36</v>
      </c>
      <c r="F19" s="64" t="s">
        <v>37</v>
      </c>
      <c r="G19" s="65" t="s">
        <v>38</v>
      </c>
      <c r="H19" s="65" t="s">
        <v>39</v>
      </c>
      <c r="I19" s="65" t="s">
        <v>40</v>
      </c>
      <c r="J19" s="65" t="s">
        <v>41</v>
      </c>
      <c r="K19" s="65" t="s">
        <v>42</v>
      </c>
      <c r="L19" s="65" t="s">
        <v>43</v>
      </c>
      <c r="M19" s="65" t="s">
        <v>44</v>
      </c>
      <c r="N19" s="65" t="s">
        <v>45</v>
      </c>
      <c r="O19" s="65" t="s">
        <v>46</v>
      </c>
      <c r="P19" s="65" t="s">
        <v>47</v>
      </c>
      <c r="Q19" s="65" t="s">
        <v>48</v>
      </c>
      <c r="R19" s="65" t="s">
        <v>49</v>
      </c>
      <c r="S19" s="65" t="s">
        <v>50</v>
      </c>
      <c r="T19" s="65" t="s">
        <v>51</v>
      </c>
      <c r="U19" s="65" t="s">
        <v>52</v>
      </c>
      <c r="V19" s="200" t="s">
        <v>53</v>
      </c>
      <c r="W19" s="200" t="s">
        <v>54</v>
      </c>
      <c r="X19" s="242"/>
      <c r="Y19" s="243"/>
      <c r="Z19" s="243"/>
      <c r="AA19" s="198" t="s">
        <v>53</v>
      </c>
      <c r="AB19" s="198" t="s">
        <v>54</v>
      </c>
      <c r="AC19" s="251"/>
      <c r="AD19" s="251"/>
      <c r="AE19" s="251"/>
      <c r="AF19" s="200" t="s">
        <v>53</v>
      </c>
      <c r="AG19" s="200" t="s">
        <v>54</v>
      </c>
      <c r="AH19" s="243"/>
      <c r="AI19" s="243"/>
      <c r="AJ19" s="243"/>
      <c r="AK19" s="199" t="s">
        <v>53</v>
      </c>
      <c r="AL19" s="199" t="s">
        <v>54</v>
      </c>
      <c r="AM19" s="252"/>
      <c r="AN19" s="252"/>
      <c r="AO19" s="252"/>
      <c r="AP19" s="202" t="s">
        <v>38</v>
      </c>
      <c r="AQ19" s="202" t="s">
        <v>53</v>
      </c>
      <c r="AR19" s="202" t="s">
        <v>54</v>
      </c>
      <c r="AS19" s="227"/>
      <c r="AT19" s="229"/>
    </row>
    <row r="20" spans="1:46" ht="15.75" thickBot="1">
      <c r="A20" s="66"/>
      <c r="B20" s="67"/>
      <c r="C20" s="258"/>
      <c r="D20" s="68" t="s">
        <v>55</v>
      </c>
      <c r="E20" s="69"/>
      <c r="F20" s="70" t="s">
        <v>55</v>
      </c>
      <c r="G20" s="71" t="s">
        <v>55</v>
      </c>
      <c r="H20" s="71" t="s">
        <v>55</v>
      </c>
      <c r="I20" s="71" t="s">
        <v>55</v>
      </c>
      <c r="J20" s="71" t="s">
        <v>55</v>
      </c>
      <c r="K20" s="71" t="s">
        <v>55</v>
      </c>
      <c r="L20" s="72" t="s">
        <v>55</v>
      </c>
      <c r="M20" s="72" t="s">
        <v>55</v>
      </c>
      <c r="N20" s="72" t="s">
        <v>55</v>
      </c>
      <c r="O20" s="72" t="s">
        <v>55</v>
      </c>
      <c r="P20" s="71" t="s">
        <v>55</v>
      </c>
      <c r="Q20" s="71" t="s">
        <v>55</v>
      </c>
      <c r="R20" s="71" t="s">
        <v>55</v>
      </c>
      <c r="S20" s="71" t="s">
        <v>55</v>
      </c>
      <c r="T20" s="71"/>
      <c r="U20" s="71"/>
      <c r="V20" s="73" t="s">
        <v>55</v>
      </c>
      <c r="W20" s="73"/>
      <c r="X20" s="74" t="s">
        <v>55</v>
      </c>
      <c r="Y20" s="73" t="s">
        <v>55</v>
      </c>
      <c r="Z20" s="73" t="s">
        <v>55</v>
      </c>
      <c r="AA20" s="75" t="s">
        <v>55</v>
      </c>
      <c r="AB20" s="75" t="s">
        <v>55</v>
      </c>
      <c r="AC20" s="75" t="s">
        <v>55</v>
      </c>
      <c r="AD20" s="75" t="s">
        <v>55</v>
      </c>
      <c r="AE20" s="75" t="s">
        <v>55</v>
      </c>
      <c r="AF20" s="73" t="s">
        <v>55</v>
      </c>
      <c r="AG20" s="73" t="s">
        <v>55</v>
      </c>
      <c r="AH20" s="73"/>
      <c r="AI20" s="73" t="s">
        <v>55</v>
      </c>
      <c r="AJ20" s="73" t="s">
        <v>55</v>
      </c>
      <c r="AK20" s="76" t="s">
        <v>55</v>
      </c>
      <c r="AL20" s="76" t="s">
        <v>55</v>
      </c>
      <c r="AM20" s="76" t="s">
        <v>55</v>
      </c>
      <c r="AN20" s="76" t="s">
        <v>55</v>
      </c>
      <c r="AO20" s="76" t="s">
        <v>55</v>
      </c>
      <c r="AP20" s="77" t="s">
        <v>55</v>
      </c>
      <c r="AQ20" s="77"/>
      <c r="AR20" s="77" t="s">
        <v>55</v>
      </c>
      <c r="AS20" s="77" t="s">
        <v>55</v>
      </c>
      <c r="AT20" s="78" t="s">
        <v>55</v>
      </c>
    </row>
    <row r="21" spans="1:46" s="91" customFormat="1" ht="93" customHeight="1" thickBot="1">
      <c r="A21" s="79">
        <v>1</v>
      </c>
      <c r="B21" s="80" t="s">
        <v>56</v>
      </c>
      <c r="C21" s="80" t="s">
        <v>57</v>
      </c>
      <c r="D21" s="81" t="s">
        <v>58</v>
      </c>
      <c r="E21" s="82">
        <v>0.02</v>
      </c>
      <c r="F21" s="83" t="s">
        <v>59</v>
      </c>
      <c r="G21" s="81" t="s">
        <v>60</v>
      </c>
      <c r="H21" s="81" t="s">
        <v>61</v>
      </c>
      <c r="I21" s="129" t="s">
        <v>62</v>
      </c>
      <c r="J21" s="83" t="s">
        <v>63</v>
      </c>
      <c r="K21" s="83" t="s">
        <v>64</v>
      </c>
      <c r="L21" s="84">
        <v>0</v>
      </c>
      <c r="M21" s="85">
        <v>0.1</v>
      </c>
      <c r="N21" s="84">
        <v>0</v>
      </c>
      <c r="O21" s="84">
        <v>0</v>
      </c>
      <c r="P21" s="86">
        <f>SUM(L21:O21)</f>
        <v>0.1</v>
      </c>
      <c r="Q21" s="84" t="s">
        <v>65</v>
      </c>
      <c r="R21" s="81" t="s">
        <v>66</v>
      </c>
      <c r="S21" s="81" t="s">
        <v>67</v>
      </c>
      <c r="T21" s="87" t="s">
        <v>68</v>
      </c>
      <c r="U21" s="87"/>
      <c r="V21" s="88">
        <v>0</v>
      </c>
      <c r="W21" s="38">
        <v>0</v>
      </c>
      <c r="X21" s="90" t="s">
        <v>69</v>
      </c>
      <c r="Y21" s="90" t="s">
        <v>69</v>
      </c>
      <c r="Z21" s="90" t="s">
        <v>69</v>
      </c>
      <c r="AA21" s="85">
        <v>0.1</v>
      </c>
      <c r="AB21" s="40">
        <v>0</v>
      </c>
      <c r="AC21" s="90">
        <v>0</v>
      </c>
      <c r="AD21" s="173" t="s">
        <v>70</v>
      </c>
      <c r="AE21" s="37"/>
      <c r="AF21" s="185" t="s">
        <v>69</v>
      </c>
      <c r="AG21" s="185" t="s">
        <v>69</v>
      </c>
      <c r="AH21" s="90" t="s">
        <v>69</v>
      </c>
      <c r="AI21" s="185" t="s">
        <v>69</v>
      </c>
      <c r="AJ21" s="185" t="s">
        <v>69</v>
      </c>
      <c r="AK21" s="84">
        <v>0</v>
      </c>
      <c r="AL21" s="38"/>
      <c r="AM21" s="90" t="s">
        <v>69</v>
      </c>
      <c r="AN21" s="34"/>
      <c r="AO21" s="37"/>
      <c r="AP21" s="81" t="s">
        <v>60</v>
      </c>
      <c r="AQ21" s="89">
        <v>0.1</v>
      </c>
      <c r="AR21" s="42">
        <v>0</v>
      </c>
      <c r="AS21" s="90">
        <f>AR21/AQ21</f>
        <v>0</v>
      </c>
      <c r="AT21" s="35" t="s">
        <v>71</v>
      </c>
    </row>
    <row r="22" spans="1:46" s="91" customFormat="1" ht="93" customHeight="1">
      <c r="A22" s="79">
        <v>1</v>
      </c>
      <c r="B22" s="80" t="s">
        <v>56</v>
      </c>
      <c r="C22" s="80" t="s">
        <v>57</v>
      </c>
      <c r="D22" s="81" t="s">
        <v>72</v>
      </c>
      <c r="E22" s="82">
        <v>0.04</v>
      </c>
      <c r="F22" s="83" t="s">
        <v>59</v>
      </c>
      <c r="G22" s="81" t="s">
        <v>73</v>
      </c>
      <c r="H22" s="81" t="s">
        <v>74</v>
      </c>
      <c r="I22" s="92">
        <v>0.34699999999999998</v>
      </c>
      <c r="J22" s="83" t="s">
        <v>75</v>
      </c>
      <c r="K22" s="83" t="s">
        <v>76</v>
      </c>
      <c r="L22" s="84">
        <v>0</v>
      </c>
      <c r="M22" s="85">
        <v>0.4</v>
      </c>
      <c r="N22" s="85">
        <v>0.55000000000000004</v>
      </c>
      <c r="O22" s="85">
        <v>0.65</v>
      </c>
      <c r="P22" s="86">
        <f>+O22</f>
        <v>0.65</v>
      </c>
      <c r="Q22" s="84" t="s">
        <v>77</v>
      </c>
      <c r="R22" s="81" t="s">
        <v>78</v>
      </c>
      <c r="S22" s="81" t="s">
        <v>67</v>
      </c>
      <c r="T22" s="87" t="s">
        <v>79</v>
      </c>
      <c r="U22" s="87"/>
      <c r="V22" s="88">
        <v>0</v>
      </c>
      <c r="W22" s="157">
        <v>0.48499999999999999</v>
      </c>
      <c r="X22" s="90" t="s">
        <v>69</v>
      </c>
      <c r="Y22" s="90" t="s">
        <v>80</v>
      </c>
      <c r="Z22" s="90" t="s">
        <v>81</v>
      </c>
      <c r="AA22" s="175">
        <v>0.4</v>
      </c>
      <c r="AB22" s="176">
        <v>0.51</v>
      </c>
      <c r="AC22" s="177">
        <v>1</v>
      </c>
      <c r="AD22" s="178" t="s">
        <v>82</v>
      </c>
      <c r="AE22" s="179" t="s">
        <v>83</v>
      </c>
      <c r="AF22" s="85">
        <v>0.55000000000000004</v>
      </c>
      <c r="AG22" s="41">
        <v>0.55900000000000005</v>
      </c>
      <c r="AH22" s="90">
        <v>1</v>
      </c>
      <c r="AI22" s="37" t="s">
        <v>84</v>
      </c>
      <c r="AJ22" s="37" t="s">
        <v>83</v>
      </c>
      <c r="AK22" s="85">
        <v>0.65</v>
      </c>
      <c r="AL22" s="38">
        <v>0.70499999999999996</v>
      </c>
      <c r="AM22" s="90">
        <v>1</v>
      </c>
      <c r="AN22" s="37" t="s">
        <v>85</v>
      </c>
      <c r="AO22" s="37" t="s">
        <v>83</v>
      </c>
      <c r="AP22" s="81" t="s">
        <v>73</v>
      </c>
      <c r="AQ22" s="203">
        <v>0.65</v>
      </c>
      <c r="AR22" s="40">
        <v>0.71</v>
      </c>
      <c r="AS22" s="90">
        <v>1</v>
      </c>
      <c r="AT22" s="37" t="s">
        <v>85</v>
      </c>
    </row>
    <row r="23" spans="1:46" s="91" customFormat="1" ht="77.25" customHeight="1" thickBot="1">
      <c r="A23" s="79">
        <v>6</v>
      </c>
      <c r="B23" s="80" t="s">
        <v>86</v>
      </c>
      <c r="C23" s="80" t="s">
        <v>87</v>
      </c>
      <c r="D23" s="81" t="s">
        <v>88</v>
      </c>
      <c r="E23" s="82">
        <v>0.06</v>
      </c>
      <c r="F23" s="87" t="s">
        <v>59</v>
      </c>
      <c r="G23" s="80" t="s">
        <v>89</v>
      </c>
      <c r="H23" s="80" t="s">
        <v>90</v>
      </c>
      <c r="I23" s="128" t="s">
        <v>91</v>
      </c>
      <c r="J23" s="87" t="s">
        <v>75</v>
      </c>
      <c r="K23" s="87" t="s">
        <v>92</v>
      </c>
      <c r="L23" s="84">
        <v>0</v>
      </c>
      <c r="M23" s="85">
        <v>0.5</v>
      </c>
      <c r="N23" s="85">
        <v>0</v>
      </c>
      <c r="O23" s="85">
        <v>0.95</v>
      </c>
      <c r="P23" s="93">
        <v>0.95</v>
      </c>
      <c r="Q23" s="84" t="s">
        <v>93</v>
      </c>
      <c r="R23" s="80" t="s">
        <v>94</v>
      </c>
      <c r="S23" s="81" t="s">
        <v>67</v>
      </c>
      <c r="T23" s="87" t="s">
        <v>94</v>
      </c>
      <c r="U23" s="87"/>
      <c r="V23" s="88">
        <v>0</v>
      </c>
      <c r="W23" s="88">
        <v>0</v>
      </c>
      <c r="X23" s="90" t="s">
        <v>69</v>
      </c>
      <c r="Y23" s="90" t="s">
        <v>69</v>
      </c>
      <c r="Z23" s="90" t="s">
        <v>69</v>
      </c>
      <c r="AA23" s="85">
        <v>0.5</v>
      </c>
      <c r="AB23" s="169">
        <v>0.27889999999999998</v>
      </c>
      <c r="AC23" s="90">
        <f>AB23/AA23</f>
        <v>0.55779999999999996</v>
      </c>
      <c r="AD23" s="173" t="s">
        <v>95</v>
      </c>
      <c r="AE23" s="37" t="s">
        <v>96</v>
      </c>
      <c r="AF23" s="185" t="s">
        <v>69</v>
      </c>
      <c r="AG23" s="185" t="s">
        <v>69</v>
      </c>
      <c r="AH23" s="90" t="s">
        <v>69</v>
      </c>
      <c r="AI23" s="185" t="s">
        <v>69</v>
      </c>
      <c r="AJ23" s="185" t="s">
        <v>69</v>
      </c>
      <c r="AK23" s="85">
        <v>0.95</v>
      </c>
      <c r="AL23" s="38">
        <v>1</v>
      </c>
      <c r="AM23" s="90">
        <v>1</v>
      </c>
      <c r="AN23" s="34" t="s">
        <v>97</v>
      </c>
      <c r="AO23" s="37"/>
      <c r="AP23" s="80" t="s">
        <v>89</v>
      </c>
      <c r="AQ23" s="89">
        <v>0.95</v>
      </c>
      <c r="AR23" s="38">
        <v>1</v>
      </c>
      <c r="AS23" s="90">
        <v>1</v>
      </c>
      <c r="AT23" s="34" t="s">
        <v>97</v>
      </c>
    </row>
    <row r="24" spans="1:46" s="91" customFormat="1" ht="81.75" customHeight="1" thickBot="1">
      <c r="A24" s="79">
        <v>6</v>
      </c>
      <c r="B24" s="80" t="s">
        <v>86</v>
      </c>
      <c r="C24" s="80" t="s">
        <v>87</v>
      </c>
      <c r="D24" s="81" t="s">
        <v>98</v>
      </c>
      <c r="E24" s="82">
        <v>7.0000000000000007E-2</v>
      </c>
      <c r="F24" s="87" t="s">
        <v>99</v>
      </c>
      <c r="G24" s="80" t="s">
        <v>100</v>
      </c>
      <c r="H24" s="80" t="s">
        <v>101</v>
      </c>
      <c r="I24" s="128" t="s">
        <v>102</v>
      </c>
      <c r="J24" s="87" t="s">
        <v>75</v>
      </c>
      <c r="K24" s="87" t="s">
        <v>103</v>
      </c>
      <c r="L24" s="84">
        <v>0</v>
      </c>
      <c r="M24" s="85">
        <v>0.05</v>
      </c>
      <c r="N24" s="85">
        <v>0.2</v>
      </c>
      <c r="O24" s="85">
        <v>0.4</v>
      </c>
      <c r="P24" s="86">
        <v>0.4</v>
      </c>
      <c r="Q24" s="84" t="s">
        <v>93</v>
      </c>
      <c r="R24" s="80" t="s">
        <v>94</v>
      </c>
      <c r="S24" s="81" t="s">
        <v>67</v>
      </c>
      <c r="T24" s="87" t="s">
        <v>94</v>
      </c>
      <c r="U24" s="87"/>
      <c r="V24" s="88">
        <v>0</v>
      </c>
      <c r="W24" s="88">
        <v>0</v>
      </c>
      <c r="X24" s="90" t="s">
        <v>69</v>
      </c>
      <c r="Y24" s="90" t="s">
        <v>69</v>
      </c>
      <c r="Z24" s="90" t="s">
        <v>69</v>
      </c>
      <c r="AA24" s="85">
        <v>0.05</v>
      </c>
      <c r="AB24" s="169">
        <v>0.1206</v>
      </c>
      <c r="AC24" s="90">
        <v>1</v>
      </c>
      <c r="AD24" s="173" t="s">
        <v>104</v>
      </c>
      <c r="AE24" s="37" t="s">
        <v>105</v>
      </c>
      <c r="AF24" s="85">
        <v>0.2</v>
      </c>
      <c r="AG24" s="41">
        <v>0.17710000000000001</v>
      </c>
      <c r="AH24" s="90">
        <f t="shared" ref="AH24:AH34" si="0">AG24/AF24</f>
        <v>0.88549999999999995</v>
      </c>
      <c r="AI24" s="37" t="s">
        <v>106</v>
      </c>
      <c r="AJ24" s="37" t="s">
        <v>94</v>
      </c>
      <c r="AK24" s="85">
        <v>0.4</v>
      </c>
      <c r="AL24" s="38">
        <v>0.25850000000000001</v>
      </c>
      <c r="AM24" s="90">
        <f t="shared" ref="AM24:AM36" si="1">AL24/AK24</f>
        <v>0.64624999999999999</v>
      </c>
      <c r="AN24" s="34" t="s">
        <v>107</v>
      </c>
      <c r="AO24" s="37" t="s">
        <v>94</v>
      </c>
      <c r="AP24" s="80" t="s">
        <v>100</v>
      </c>
      <c r="AQ24" s="203">
        <v>0.4</v>
      </c>
      <c r="AR24" s="40">
        <f>AL24</f>
        <v>0.25850000000000001</v>
      </c>
      <c r="AS24" s="90">
        <f t="shared" ref="AS24:AS36" si="2">AR24/AQ24</f>
        <v>0.64624999999999999</v>
      </c>
      <c r="AT24" s="34" t="s">
        <v>107</v>
      </c>
    </row>
    <row r="25" spans="1:46" s="91" customFormat="1" ht="106.5" customHeight="1" thickBot="1">
      <c r="A25" s="79">
        <v>6</v>
      </c>
      <c r="B25" s="80" t="s">
        <v>86</v>
      </c>
      <c r="C25" s="80" t="s">
        <v>87</v>
      </c>
      <c r="D25" s="81" t="s">
        <v>108</v>
      </c>
      <c r="E25" s="82">
        <v>7.0000000000000007E-2</v>
      </c>
      <c r="F25" s="87" t="s">
        <v>99</v>
      </c>
      <c r="G25" s="80" t="s">
        <v>109</v>
      </c>
      <c r="H25" s="80" t="s">
        <v>110</v>
      </c>
      <c r="I25" s="128" t="s">
        <v>111</v>
      </c>
      <c r="J25" s="87" t="s">
        <v>75</v>
      </c>
      <c r="K25" s="87" t="s">
        <v>103</v>
      </c>
      <c r="L25" s="85">
        <v>0.05</v>
      </c>
      <c r="M25" s="85">
        <v>0.2</v>
      </c>
      <c r="N25" s="85">
        <v>0.4</v>
      </c>
      <c r="O25" s="85">
        <v>0.5</v>
      </c>
      <c r="P25" s="86">
        <v>0.5</v>
      </c>
      <c r="Q25" s="84" t="s">
        <v>93</v>
      </c>
      <c r="R25" s="80" t="s">
        <v>94</v>
      </c>
      <c r="S25" s="81" t="s">
        <v>67</v>
      </c>
      <c r="T25" s="87" t="s">
        <v>94</v>
      </c>
      <c r="U25" s="87"/>
      <c r="V25" s="85">
        <v>0.05</v>
      </c>
      <c r="W25" s="38">
        <v>0.18490000000000001</v>
      </c>
      <c r="X25" s="90">
        <v>1</v>
      </c>
      <c r="Y25" s="39" t="s">
        <v>112</v>
      </c>
      <c r="Z25" s="39" t="s">
        <v>113</v>
      </c>
      <c r="AA25" s="85">
        <v>0.2</v>
      </c>
      <c r="AB25" s="169">
        <v>0.51529999999999998</v>
      </c>
      <c r="AC25" s="90">
        <v>1</v>
      </c>
      <c r="AD25" s="173" t="s">
        <v>114</v>
      </c>
      <c r="AE25" s="37" t="s">
        <v>115</v>
      </c>
      <c r="AF25" s="85">
        <v>0.4</v>
      </c>
      <c r="AG25" s="41">
        <v>0.69169999999999998</v>
      </c>
      <c r="AH25" s="90">
        <v>1</v>
      </c>
      <c r="AI25" s="37" t="s">
        <v>116</v>
      </c>
      <c r="AJ25" s="37" t="s">
        <v>94</v>
      </c>
      <c r="AK25" s="85">
        <v>0.5</v>
      </c>
      <c r="AL25" s="38">
        <v>0.88959999999999995</v>
      </c>
      <c r="AM25" s="90">
        <v>1</v>
      </c>
      <c r="AN25" s="34" t="s">
        <v>117</v>
      </c>
      <c r="AO25" s="37" t="s">
        <v>94</v>
      </c>
      <c r="AP25" s="80" t="s">
        <v>109</v>
      </c>
      <c r="AQ25" s="203">
        <v>0.5</v>
      </c>
      <c r="AR25" s="38">
        <v>0.88959999999999995</v>
      </c>
      <c r="AS25" s="90">
        <v>1</v>
      </c>
      <c r="AT25" s="34" t="s">
        <v>117</v>
      </c>
    </row>
    <row r="26" spans="1:46" s="91" customFormat="1" ht="90" customHeight="1" thickBot="1">
      <c r="A26" s="79">
        <v>6</v>
      </c>
      <c r="B26" s="80" t="s">
        <v>86</v>
      </c>
      <c r="C26" s="80" t="s">
        <v>87</v>
      </c>
      <c r="D26" s="81" t="s">
        <v>118</v>
      </c>
      <c r="E26" s="82">
        <v>7.0000000000000007E-2</v>
      </c>
      <c r="F26" s="87" t="s">
        <v>99</v>
      </c>
      <c r="G26" s="80" t="s">
        <v>119</v>
      </c>
      <c r="H26" s="80" t="s">
        <v>120</v>
      </c>
      <c r="I26" s="128" t="s">
        <v>121</v>
      </c>
      <c r="J26" s="87" t="s">
        <v>75</v>
      </c>
      <c r="K26" s="87" t="s">
        <v>103</v>
      </c>
      <c r="L26" s="85">
        <v>0.1</v>
      </c>
      <c r="M26" s="85">
        <v>0.2</v>
      </c>
      <c r="N26" s="85">
        <v>0.4</v>
      </c>
      <c r="O26" s="85">
        <v>0.5</v>
      </c>
      <c r="P26" s="86">
        <f>+O26</f>
        <v>0.5</v>
      </c>
      <c r="Q26" s="84" t="s">
        <v>93</v>
      </c>
      <c r="R26" s="80" t="s">
        <v>94</v>
      </c>
      <c r="S26" s="81" t="s">
        <v>67</v>
      </c>
      <c r="T26" s="87" t="s">
        <v>94</v>
      </c>
      <c r="U26" s="87"/>
      <c r="V26" s="85">
        <v>0.1</v>
      </c>
      <c r="W26" s="41">
        <v>7.8899999999999998E-2</v>
      </c>
      <c r="X26" s="90">
        <f t="shared" ref="X26:X34" si="3">W26/V26</f>
        <v>0.78899999999999992</v>
      </c>
      <c r="Y26" s="39" t="s">
        <v>122</v>
      </c>
      <c r="Z26" s="39" t="s">
        <v>113</v>
      </c>
      <c r="AA26" s="85">
        <v>0.2</v>
      </c>
      <c r="AB26" s="169">
        <v>0.1666</v>
      </c>
      <c r="AC26" s="90">
        <f>AB26/AA26</f>
        <v>0.83299999999999996</v>
      </c>
      <c r="AD26" s="173" t="s">
        <v>123</v>
      </c>
      <c r="AE26" s="37" t="s">
        <v>124</v>
      </c>
      <c r="AF26" s="85">
        <v>0.4</v>
      </c>
      <c r="AG26" s="41">
        <v>0.39579999999999999</v>
      </c>
      <c r="AH26" s="90">
        <f t="shared" si="0"/>
        <v>0.98949999999999994</v>
      </c>
      <c r="AI26" s="37" t="s">
        <v>125</v>
      </c>
      <c r="AJ26" s="37" t="s">
        <v>94</v>
      </c>
      <c r="AK26" s="85">
        <v>0.5</v>
      </c>
      <c r="AL26" s="38">
        <v>0.64880000000000004</v>
      </c>
      <c r="AM26" s="90">
        <v>1</v>
      </c>
      <c r="AN26" s="34" t="s">
        <v>126</v>
      </c>
      <c r="AO26" s="37" t="s">
        <v>94</v>
      </c>
      <c r="AP26" s="80" t="s">
        <v>119</v>
      </c>
      <c r="AQ26" s="203">
        <v>0.5</v>
      </c>
      <c r="AR26" s="38">
        <v>0.64880000000000004</v>
      </c>
      <c r="AS26" s="90">
        <v>1</v>
      </c>
      <c r="AT26" s="34" t="s">
        <v>126</v>
      </c>
    </row>
    <row r="27" spans="1:46" s="91" customFormat="1" ht="117" customHeight="1" thickBot="1">
      <c r="A27" s="79">
        <v>1</v>
      </c>
      <c r="B27" s="80" t="s">
        <v>127</v>
      </c>
      <c r="C27" s="94" t="s">
        <v>128</v>
      </c>
      <c r="D27" s="80" t="s">
        <v>129</v>
      </c>
      <c r="E27" s="85">
        <v>0.03</v>
      </c>
      <c r="F27" s="84" t="s">
        <v>99</v>
      </c>
      <c r="G27" s="95" t="s">
        <v>130</v>
      </c>
      <c r="H27" s="95" t="s">
        <v>131</v>
      </c>
      <c r="I27" s="96">
        <v>14990</v>
      </c>
      <c r="J27" s="83" t="s">
        <v>63</v>
      </c>
      <c r="K27" s="97" t="s">
        <v>132</v>
      </c>
      <c r="L27" s="98"/>
      <c r="M27" s="98">
        <v>0.3</v>
      </c>
      <c r="N27" s="98"/>
      <c r="O27" s="98">
        <v>0.3</v>
      </c>
      <c r="P27" s="98">
        <v>0.6</v>
      </c>
      <c r="Q27" s="87" t="s">
        <v>65</v>
      </c>
      <c r="R27" s="98" t="s">
        <v>133</v>
      </c>
      <c r="S27" s="87" t="s">
        <v>134</v>
      </c>
      <c r="T27" s="87" t="s">
        <v>133</v>
      </c>
      <c r="U27" s="87"/>
      <c r="V27" s="98">
        <v>0</v>
      </c>
      <c r="W27" s="98">
        <v>0</v>
      </c>
      <c r="X27" s="90" t="s">
        <v>69</v>
      </c>
      <c r="Y27" s="90" t="s">
        <v>69</v>
      </c>
      <c r="Z27" s="90" t="s">
        <v>69</v>
      </c>
      <c r="AA27" s="98">
        <v>0.3</v>
      </c>
      <c r="AB27" s="44">
        <v>0.27</v>
      </c>
      <c r="AC27" s="90">
        <f>AB27/AA27</f>
        <v>0.90000000000000013</v>
      </c>
      <c r="AD27" s="174" t="s">
        <v>135</v>
      </c>
      <c r="AE27" s="43" t="s">
        <v>136</v>
      </c>
      <c r="AF27" s="185" t="s">
        <v>69</v>
      </c>
      <c r="AG27" s="185" t="s">
        <v>69</v>
      </c>
      <c r="AH27" s="90" t="s">
        <v>69</v>
      </c>
      <c r="AI27" s="185" t="s">
        <v>69</v>
      </c>
      <c r="AJ27" s="185" t="s">
        <v>69</v>
      </c>
      <c r="AK27" s="98">
        <v>0.3</v>
      </c>
      <c r="AL27" s="45">
        <v>0.95</v>
      </c>
      <c r="AM27" s="206">
        <v>1</v>
      </c>
      <c r="AN27" s="36" t="s">
        <v>137</v>
      </c>
      <c r="AO27" s="46" t="s">
        <v>138</v>
      </c>
      <c r="AP27" s="95" t="s">
        <v>130</v>
      </c>
      <c r="AQ27" s="204">
        <v>0.6</v>
      </c>
      <c r="AR27" s="44">
        <v>0.95</v>
      </c>
      <c r="AS27" s="90">
        <v>1</v>
      </c>
      <c r="AT27" s="36" t="s">
        <v>137</v>
      </c>
    </row>
    <row r="28" spans="1:46" s="91" customFormat="1" ht="170.25" customHeight="1" thickBot="1">
      <c r="A28" s="79">
        <v>1</v>
      </c>
      <c r="B28" s="80" t="s">
        <v>127</v>
      </c>
      <c r="C28" s="94" t="s">
        <v>128</v>
      </c>
      <c r="D28" s="80" t="s">
        <v>139</v>
      </c>
      <c r="E28" s="85">
        <v>0.03</v>
      </c>
      <c r="F28" s="84" t="s">
        <v>99</v>
      </c>
      <c r="G28" s="95" t="s">
        <v>130</v>
      </c>
      <c r="H28" s="95" t="s">
        <v>140</v>
      </c>
      <c r="I28" s="96">
        <v>1657</v>
      </c>
      <c r="J28" s="83" t="s">
        <v>63</v>
      </c>
      <c r="K28" s="97" t="s">
        <v>132</v>
      </c>
      <c r="L28" s="98"/>
      <c r="M28" s="98">
        <v>0.3</v>
      </c>
      <c r="N28" s="98"/>
      <c r="O28" s="98">
        <v>0.3</v>
      </c>
      <c r="P28" s="98">
        <v>0.6</v>
      </c>
      <c r="Q28" s="87" t="s">
        <v>65</v>
      </c>
      <c r="R28" s="98" t="s">
        <v>133</v>
      </c>
      <c r="S28" s="87" t="s">
        <v>134</v>
      </c>
      <c r="T28" s="87" t="s">
        <v>141</v>
      </c>
      <c r="U28" s="87"/>
      <c r="V28" s="98">
        <v>0</v>
      </c>
      <c r="W28" s="45">
        <v>0</v>
      </c>
      <c r="X28" s="90" t="s">
        <v>69</v>
      </c>
      <c r="Y28" s="90" t="s">
        <v>69</v>
      </c>
      <c r="Z28" s="90" t="s">
        <v>69</v>
      </c>
      <c r="AA28" s="98">
        <v>0.3</v>
      </c>
      <c r="AB28" s="44">
        <v>0.32</v>
      </c>
      <c r="AC28" s="90">
        <v>1</v>
      </c>
      <c r="AD28" s="174" t="s">
        <v>142</v>
      </c>
      <c r="AE28" s="43" t="s">
        <v>143</v>
      </c>
      <c r="AF28" s="185" t="s">
        <v>69</v>
      </c>
      <c r="AG28" s="185" t="s">
        <v>69</v>
      </c>
      <c r="AH28" s="90" t="s">
        <v>69</v>
      </c>
      <c r="AI28" s="185" t="s">
        <v>69</v>
      </c>
      <c r="AJ28" s="185" t="s">
        <v>69</v>
      </c>
      <c r="AK28" s="98">
        <v>0.3</v>
      </c>
      <c r="AL28" s="85">
        <v>0.86</v>
      </c>
      <c r="AM28" s="85">
        <v>1</v>
      </c>
      <c r="AN28" s="218" t="s">
        <v>144</v>
      </c>
      <c r="AO28" s="46" t="s">
        <v>138</v>
      </c>
      <c r="AP28" s="95" t="s">
        <v>130</v>
      </c>
      <c r="AQ28" s="204">
        <v>0.6</v>
      </c>
      <c r="AR28" s="44">
        <v>0.86</v>
      </c>
      <c r="AS28" s="90">
        <v>1</v>
      </c>
      <c r="AT28" s="36" t="s">
        <v>144</v>
      </c>
    </row>
    <row r="29" spans="1:46" s="91" customFormat="1" ht="290.25" customHeight="1" thickBot="1">
      <c r="A29" s="79">
        <v>1</v>
      </c>
      <c r="B29" s="80" t="s">
        <v>127</v>
      </c>
      <c r="C29" s="94" t="s">
        <v>128</v>
      </c>
      <c r="D29" s="100" t="s">
        <v>145</v>
      </c>
      <c r="E29" s="101">
        <v>0.1</v>
      </c>
      <c r="F29" s="97" t="s">
        <v>99</v>
      </c>
      <c r="G29" s="80" t="s">
        <v>146</v>
      </c>
      <c r="H29" s="80" t="s">
        <v>147</v>
      </c>
      <c r="I29" s="84">
        <v>42</v>
      </c>
      <c r="J29" s="83" t="s">
        <v>63</v>
      </c>
      <c r="K29" s="97" t="s">
        <v>148</v>
      </c>
      <c r="L29" s="102">
        <v>10</v>
      </c>
      <c r="M29" s="102">
        <v>10</v>
      </c>
      <c r="N29" s="102">
        <v>10</v>
      </c>
      <c r="O29" s="102">
        <v>12</v>
      </c>
      <c r="P29" s="102">
        <v>42</v>
      </c>
      <c r="Q29" s="87" t="s">
        <v>65</v>
      </c>
      <c r="R29" s="87" t="s">
        <v>149</v>
      </c>
      <c r="S29" s="87" t="s">
        <v>134</v>
      </c>
      <c r="T29" s="97" t="s">
        <v>150</v>
      </c>
      <c r="U29" s="87"/>
      <c r="V29" s="102">
        <v>10</v>
      </c>
      <c r="W29" s="47">
        <v>11</v>
      </c>
      <c r="X29" s="90">
        <v>1</v>
      </c>
      <c r="Y29" s="156" t="s">
        <v>151</v>
      </c>
      <c r="Z29" s="156" t="s">
        <v>152</v>
      </c>
      <c r="AA29" s="102">
        <v>10</v>
      </c>
      <c r="AB29" s="170">
        <v>10</v>
      </c>
      <c r="AC29" s="90">
        <v>1</v>
      </c>
      <c r="AD29" s="172" t="s">
        <v>153</v>
      </c>
      <c r="AE29" s="43" t="s">
        <v>154</v>
      </c>
      <c r="AF29" s="102">
        <v>10</v>
      </c>
      <c r="AG29" s="43">
        <v>10</v>
      </c>
      <c r="AH29" s="90">
        <f t="shared" si="0"/>
        <v>1</v>
      </c>
      <c r="AI29" s="43" t="s">
        <v>155</v>
      </c>
      <c r="AJ29" s="43" t="s">
        <v>154</v>
      </c>
      <c r="AK29" s="102">
        <v>12</v>
      </c>
      <c r="AL29" s="207">
        <v>10</v>
      </c>
      <c r="AM29" s="208">
        <f t="shared" si="1"/>
        <v>0.83333333333333337</v>
      </c>
      <c r="AN29" s="172" t="s">
        <v>156</v>
      </c>
      <c r="AO29" s="43" t="s">
        <v>154</v>
      </c>
      <c r="AP29" s="80" t="s">
        <v>146</v>
      </c>
      <c r="AQ29" s="99">
        <v>42</v>
      </c>
      <c r="AR29" s="205">
        <f>SUM(AL29,AG29,AB29,W29)</f>
        <v>41</v>
      </c>
      <c r="AS29" s="90">
        <f t="shared" si="2"/>
        <v>0.97619047619047616</v>
      </c>
      <c r="AT29" s="209" t="s">
        <v>157</v>
      </c>
    </row>
    <row r="30" spans="1:46" s="91" customFormat="1" ht="201.75" customHeight="1" thickBot="1">
      <c r="A30" s="79">
        <v>1</v>
      </c>
      <c r="B30" s="80" t="s">
        <v>127</v>
      </c>
      <c r="C30" s="94" t="s">
        <v>128</v>
      </c>
      <c r="D30" s="100" t="s">
        <v>158</v>
      </c>
      <c r="E30" s="101">
        <v>0.1</v>
      </c>
      <c r="F30" s="97" t="s">
        <v>99</v>
      </c>
      <c r="G30" s="80" t="s">
        <v>159</v>
      </c>
      <c r="H30" s="80" t="s">
        <v>160</v>
      </c>
      <c r="I30" s="102">
        <v>24</v>
      </c>
      <c r="J30" s="83" t="s">
        <v>63</v>
      </c>
      <c r="K30" s="97" t="s">
        <v>161</v>
      </c>
      <c r="L30" s="102">
        <v>6</v>
      </c>
      <c r="M30" s="102">
        <v>6</v>
      </c>
      <c r="N30" s="102">
        <v>6</v>
      </c>
      <c r="O30" s="102">
        <v>6</v>
      </c>
      <c r="P30" s="102">
        <v>24</v>
      </c>
      <c r="Q30" s="87" t="s">
        <v>65</v>
      </c>
      <c r="R30" s="87" t="s">
        <v>149</v>
      </c>
      <c r="S30" s="87" t="s">
        <v>134</v>
      </c>
      <c r="T30" s="97" t="s">
        <v>162</v>
      </c>
      <c r="U30" s="87"/>
      <c r="V30" s="102">
        <v>6</v>
      </c>
      <c r="W30" s="47">
        <v>6</v>
      </c>
      <c r="X30" s="90">
        <f t="shared" si="3"/>
        <v>1</v>
      </c>
      <c r="Y30" s="156" t="s">
        <v>163</v>
      </c>
      <c r="Z30" s="156" t="s">
        <v>164</v>
      </c>
      <c r="AA30" s="102">
        <v>6</v>
      </c>
      <c r="AB30" s="170">
        <v>6</v>
      </c>
      <c r="AC30" s="90">
        <v>1</v>
      </c>
      <c r="AD30" s="43" t="s">
        <v>165</v>
      </c>
      <c r="AE30" s="43" t="s">
        <v>154</v>
      </c>
      <c r="AF30" s="102">
        <v>6</v>
      </c>
      <c r="AG30" s="43">
        <v>6</v>
      </c>
      <c r="AH30" s="90">
        <f t="shared" si="0"/>
        <v>1</v>
      </c>
      <c r="AI30" s="43" t="s">
        <v>166</v>
      </c>
      <c r="AJ30" s="43" t="s">
        <v>154</v>
      </c>
      <c r="AK30" s="102">
        <v>6</v>
      </c>
      <c r="AL30" s="189">
        <v>6</v>
      </c>
      <c r="AM30" s="90">
        <f t="shared" si="1"/>
        <v>1</v>
      </c>
      <c r="AN30" s="43" t="s">
        <v>167</v>
      </c>
      <c r="AO30" s="43" t="s">
        <v>154</v>
      </c>
      <c r="AP30" s="80" t="s">
        <v>159</v>
      </c>
      <c r="AQ30" s="99">
        <v>24</v>
      </c>
      <c r="AR30" s="205">
        <f>SUM(AL30,AG30,AB30,W30)</f>
        <v>24</v>
      </c>
      <c r="AS30" s="90">
        <f t="shared" si="2"/>
        <v>1</v>
      </c>
      <c r="AT30" s="209" t="s">
        <v>168</v>
      </c>
    </row>
    <row r="31" spans="1:46" s="91" customFormat="1" ht="147" customHeight="1" thickBot="1">
      <c r="A31" s="79">
        <v>1</v>
      </c>
      <c r="B31" s="80" t="s">
        <v>127</v>
      </c>
      <c r="C31" s="94" t="s">
        <v>128</v>
      </c>
      <c r="D31" s="100" t="s">
        <v>169</v>
      </c>
      <c r="E31" s="98">
        <v>0.1</v>
      </c>
      <c r="F31" s="97" t="s">
        <v>99</v>
      </c>
      <c r="G31" s="94" t="s">
        <v>170</v>
      </c>
      <c r="H31" s="80" t="s">
        <v>171</v>
      </c>
      <c r="I31" s="102">
        <v>20</v>
      </c>
      <c r="J31" s="83" t="s">
        <v>63</v>
      </c>
      <c r="K31" s="87" t="s">
        <v>172</v>
      </c>
      <c r="L31" s="102">
        <v>6</v>
      </c>
      <c r="M31" s="102">
        <v>6</v>
      </c>
      <c r="N31" s="102">
        <v>6</v>
      </c>
      <c r="O31" s="102">
        <v>6</v>
      </c>
      <c r="P31" s="102">
        <v>24</v>
      </c>
      <c r="Q31" s="87" t="s">
        <v>65</v>
      </c>
      <c r="R31" s="87" t="s">
        <v>149</v>
      </c>
      <c r="S31" s="87" t="s">
        <v>134</v>
      </c>
      <c r="T31" s="97" t="s">
        <v>173</v>
      </c>
      <c r="U31" s="87"/>
      <c r="V31" s="102">
        <v>6</v>
      </c>
      <c r="W31" s="47">
        <v>6</v>
      </c>
      <c r="X31" s="90">
        <f t="shared" si="3"/>
        <v>1</v>
      </c>
      <c r="Y31" s="156" t="s">
        <v>174</v>
      </c>
      <c r="Z31" s="156" t="s">
        <v>175</v>
      </c>
      <c r="AA31" s="102">
        <v>6</v>
      </c>
      <c r="AB31" s="170">
        <v>6</v>
      </c>
      <c r="AC31" s="90">
        <v>1</v>
      </c>
      <c r="AD31" s="43" t="s">
        <v>176</v>
      </c>
      <c r="AE31" s="43" t="s">
        <v>154</v>
      </c>
      <c r="AF31" s="102">
        <v>6</v>
      </c>
      <c r="AG31" s="43">
        <v>6</v>
      </c>
      <c r="AH31" s="90">
        <f t="shared" si="0"/>
        <v>1</v>
      </c>
      <c r="AI31" s="43" t="s">
        <v>177</v>
      </c>
      <c r="AJ31" s="43" t="s">
        <v>154</v>
      </c>
      <c r="AK31" s="102">
        <v>6</v>
      </c>
      <c r="AL31" s="189">
        <v>6</v>
      </c>
      <c r="AM31" s="90">
        <f t="shared" si="1"/>
        <v>1</v>
      </c>
      <c r="AN31" s="43" t="s">
        <v>178</v>
      </c>
      <c r="AO31" s="43" t="s">
        <v>154</v>
      </c>
      <c r="AP31" s="94" t="s">
        <v>170</v>
      </c>
      <c r="AQ31" s="99">
        <v>24</v>
      </c>
      <c r="AR31" s="205">
        <f>SUM(AL31,AG31,AB31,W31)</f>
        <v>24</v>
      </c>
      <c r="AS31" s="90">
        <f t="shared" si="2"/>
        <v>1</v>
      </c>
      <c r="AT31" s="209" t="s">
        <v>179</v>
      </c>
    </row>
    <row r="32" spans="1:46" s="167" customFormat="1" ht="135" customHeight="1" thickBot="1">
      <c r="A32" s="79">
        <v>7</v>
      </c>
      <c r="B32" s="159" t="s">
        <v>180</v>
      </c>
      <c r="C32" s="159" t="s">
        <v>181</v>
      </c>
      <c r="D32" s="100" t="s">
        <v>182</v>
      </c>
      <c r="E32" s="82">
        <v>0.11</v>
      </c>
      <c r="F32" s="83" t="s">
        <v>99</v>
      </c>
      <c r="G32" s="100" t="s">
        <v>183</v>
      </c>
      <c r="H32" s="100" t="s">
        <v>184</v>
      </c>
      <c r="I32" s="160">
        <v>0.92</v>
      </c>
      <c r="J32" s="83" t="s">
        <v>185</v>
      </c>
      <c r="K32" s="83" t="s">
        <v>186</v>
      </c>
      <c r="L32" s="161">
        <v>1</v>
      </c>
      <c r="M32" s="161">
        <v>1</v>
      </c>
      <c r="N32" s="161">
        <v>1</v>
      </c>
      <c r="O32" s="82">
        <v>1</v>
      </c>
      <c r="P32" s="160">
        <v>1</v>
      </c>
      <c r="Q32" s="83" t="s">
        <v>65</v>
      </c>
      <c r="R32" s="83" t="s">
        <v>187</v>
      </c>
      <c r="S32" s="83" t="s">
        <v>134</v>
      </c>
      <c r="T32" s="83" t="s">
        <v>188</v>
      </c>
      <c r="U32" s="83"/>
      <c r="V32" s="162">
        <v>1</v>
      </c>
      <c r="W32" s="163">
        <v>0.95</v>
      </c>
      <c r="X32" s="90">
        <f t="shared" si="3"/>
        <v>0.95</v>
      </c>
      <c r="Y32" s="164" t="s">
        <v>189</v>
      </c>
      <c r="Z32" s="164" t="s">
        <v>190</v>
      </c>
      <c r="AA32" s="161">
        <v>1</v>
      </c>
      <c r="AB32" s="163">
        <v>0.93</v>
      </c>
      <c r="AC32" s="90">
        <f>AB32/AA32</f>
        <v>0.93</v>
      </c>
      <c r="AD32" s="165" t="s">
        <v>191</v>
      </c>
      <c r="AE32" s="165"/>
      <c r="AF32" s="161">
        <v>1</v>
      </c>
      <c r="AG32" s="166">
        <v>0.93</v>
      </c>
      <c r="AH32" s="90">
        <f t="shared" si="0"/>
        <v>0.93</v>
      </c>
      <c r="AI32" s="165" t="s">
        <v>192</v>
      </c>
      <c r="AJ32" s="165" t="s">
        <v>193</v>
      </c>
      <c r="AK32" s="82">
        <v>1</v>
      </c>
      <c r="AL32" s="166">
        <v>0.96</v>
      </c>
      <c r="AM32" s="90">
        <f t="shared" si="1"/>
        <v>0.96</v>
      </c>
      <c r="AN32" s="211" t="s">
        <v>194</v>
      </c>
      <c r="AO32" s="165" t="s">
        <v>195</v>
      </c>
      <c r="AP32" s="100" t="s">
        <v>183</v>
      </c>
      <c r="AQ32" s="210">
        <v>1</v>
      </c>
      <c r="AR32" s="163">
        <v>0.96</v>
      </c>
      <c r="AS32" s="90">
        <f t="shared" si="2"/>
        <v>0.96</v>
      </c>
      <c r="AT32" s="211" t="s">
        <v>194</v>
      </c>
    </row>
    <row r="33" spans="1:46" s="144" customFormat="1" ht="128.25" customHeight="1" thickBot="1">
      <c r="A33" s="130">
        <v>6</v>
      </c>
      <c r="B33" s="131" t="s">
        <v>86</v>
      </c>
      <c r="C33" s="131" t="s">
        <v>196</v>
      </c>
      <c r="D33" s="132" t="s">
        <v>197</v>
      </c>
      <c r="E33" s="145">
        <v>0.04</v>
      </c>
      <c r="F33" s="134" t="s">
        <v>198</v>
      </c>
      <c r="G33" s="146" t="s">
        <v>199</v>
      </c>
      <c r="H33" s="146" t="s">
        <v>200</v>
      </c>
      <c r="I33" s="134">
        <v>1</v>
      </c>
      <c r="J33" s="134" t="s">
        <v>63</v>
      </c>
      <c r="K33" s="146" t="s">
        <v>201</v>
      </c>
      <c r="L33" s="134">
        <v>0</v>
      </c>
      <c r="M33" s="134">
        <v>0</v>
      </c>
      <c r="N33" s="134">
        <v>0</v>
      </c>
      <c r="O33" s="134">
        <v>1</v>
      </c>
      <c r="P33" s="134">
        <f>+SUM(L33:O33)</f>
        <v>1</v>
      </c>
      <c r="Q33" s="134" t="s">
        <v>65</v>
      </c>
      <c r="R33" s="134" t="s">
        <v>202</v>
      </c>
      <c r="S33" s="134" t="s">
        <v>203</v>
      </c>
      <c r="T33" s="147" t="s">
        <v>204</v>
      </c>
      <c r="U33" s="134"/>
      <c r="V33" s="134">
        <v>0</v>
      </c>
      <c r="W33" s="139">
        <v>0</v>
      </c>
      <c r="X33" s="137" t="s">
        <v>69</v>
      </c>
      <c r="Y33" s="137" t="s">
        <v>69</v>
      </c>
      <c r="Z33" s="137" t="s">
        <v>69</v>
      </c>
      <c r="AA33" s="137" t="s">
        <v>69</v>
      </c>
      <c r="AB33" s="137" t="s">
        <v>69</v>
      </c>
      <c r="AC33" s="137" t="s">
        <v>69</v>
      </c>
      <c r="AD33" s="137" t="s">
        <v>69</v>
      </c>
      <c r="AE33" s="186" t="s">
        <v>69</v>
      </c>
      <c r="AF33" s="186" t="s">
        <v>205</v>
      </c>
      <c r="AG33" s="186" t="s">
        <v>205</v>
      </c>
      <c r="AH33" s="137" t="s">
        <v>205</v>
      </c>
      <c r="AI33" s="139" t="s">
        <v>206</v>
      </c>
      <c r="AJ33" s="139" t="s">
        <v>207</v>
      </c>
      <c r="AK33" s="134">
        <v>1</v>
      </c>
      <c r="AL33" s="212">
        <v>1</v>
      </c>
      <c r="AM33" s="137">
        <v>1</v>
      </c>
      <c r="AN33" s="141" t="s">
        <v>208</v>
      </c>
      <c r="AO33" s="142" t="s">
        <v>207</v>
      </c>
      <c r="AP33" s="146" t="s">
        <v>199</v>
      </c>
      <c r="AQ33" s="143">
        <v>1</v>
      </c>
      <c r="AR33" s="213">
        <v>1</v>
      </c>
      <c r="AS33" s="137">
        <f t="shared" si="2"/>
        <v>1</v>
      </c>
      <c r="AT33" s="141" t="s">
        <v>208</v>
      </c>
    </row>
    <row r="34" spans="1:46" s="144" customFormat="1" ht="75" customHeight="1" thickBot="1">
      <c r="A34" s="130">
        <v>6</v>
      </c>
      <c r="B34" s="131" t="s">
        <v>86</v>
      </c>
      <c r="C34" s="131" t="s">
        <v>196</v>
      </c>
      <c r="D34" s="132" t="s">
        <v>209</v>
      </c>
      <c r="E34" s="148">
        <v>0.04</v>
      </c>
      <c r="F34" s="134" t="s">
        <v>198</v>
      </c>
      <c r="G34" s="146" t="s">
        <v>210</v>
      </c>
      <c r="H34" s="146" t="s">
        <v>211</v>
      </c>
      <c r="I34" s="134" t="s">
        <v>212</v>
      </c>
      <c r="J34" s="134" t="s">
        <v>185</v>
      </c>
      <c r="K34" s="146" t="s">
        <v>213</v>
      </c>
      <c r="L34" s="135">
        <v>1</v>
      </c>
      <c r="M34" s="135">
        <v>1</v>
      </c>
      <c r="N34" s="135">
        <v>1</v>
      </c>
      <c r="O34" s="135">
        <v>1</v>
      </c>
      <c r="P34" s="135">
        <v>1</v>
      </c>
      <c r="Q34" s="134" t="s">
        <v>65</v>
      </c>
      <c r="R34" s="134" t="s">
        <v>214</v>
      </c>
      <c r="S34" s="134" t="s">
        <v>203</v>
      </c>
      <c r="T34" s="134" t="s">
        <v>215</v>
      </c>
      <c r="U34" s="134"/>
      <c r="V34" s="135">
        <v>1</v>
      </c>
      <c r="W34" s="140">
        <v>0.16</v>
      </c>
      <c r="X34" s="137">
        <f t="shared" si="3"/>
        <v>0.16</v>
      </c>
      <c r="Y34" s="138" t="s">
        <v>216</v>
      </c>
      <c r="Z34" s="138" t="s">
        <v>217</v>
      </c>
      <c r="AA34" s="135">
        <v>1</v>
      </c>
      <c r="AB34" s="136">
        <v>0.05</v>
      </c>
      <c r="AC34" s="137">
        <f>AB34/AA34</f>
        <v>0.05</v>
      </c>
      <c r="AD34" s="139" t="s">
        <v>218</v>
      </c>
      <c r="AE34" s="139" t="s">
        <v>219</v>
      </c>
      <c r="AF34" s="135">
        <v>1</v>
      </c>
      <c r="AG34" s="140">
        <v>0.09</v>
      </c>
      <c r="AH34" s="137">
        <f t="shared" si="0"/>
        <v>0.09</v>
      </c>
      <c r="AI34" s="139" t="s">
        <v>220</v>
      </c>
      <c r="AJ34" s="139" t="s">
        <v>221</v>
      </c>
      <c r="AK34" s="135">
        <v>1</v>
      </c>
      <c r="AL34" s="140">
        <v>0</v>
      </c>
      <c r="AM34" s="137">
        <f t="shared" si="1"/>
        <v>0</v>
      </c>
      <c r="AN34" s="139" t="s">
        <v>222</v>
      </c>
      <c r="AO34" s="139" t="s">
        <v>221</v>
      </c>
      <c r="AP34" s="146" t="s">
        <v>210</v>
      </c>
      <c r="AQ34" s="214">
        <v>1</v>
      </c>
      <c r="AR34" s="136">
        <f>AVERAGE(AL34,AG34,AB34,W34)</f>
        <v>7.5000000000000011E-2</v>
      </c>
      <c r="AS34" s="137">
        <f t="shared" si="2"/>
        <v>7.5000000000000011E-2</v>
      </c>
      <c r="AT34" s="139" t="s">
        <v>223</v>
      </c>
    </row>
    <row r="35" spans="1:46" s="144" customFormat="1" ht="168.75" customHeight="1" thickBot="1">
      <c r="A35" s="130">
        <v>6</v>
      </c>
      <c r="B35" s="131" t="s">
        <v>86</v>
      </c>
      <c r="C35" s="131" t="s">
        <v>196</v>
      </c>
      <c r="D35" s="132" t="s">
        <v>224</v>
      </c>
      <c r="E35" s="148">
        <v>0.04</v>
      </c>
      <c r="F35" s="134" t="s">
        <v>198</v>
      </c>
      <c r="G35" s="132" t="s">
        <v>225</v>
      </c>
      <c r="H35" s="132" t="s">
        <v>226</v>
      </c>
      <c r="I35" s="134">
        <v>312</v>
      </c>
      <c r="J35" s="134" t="s">
        <v>63</v>
      </c>
      <c r="K35" s="132" t="s">
        <v>227</v>
      </c>
      <c r="L35" s="135">
        <v>0</v>
      </c>
      <c r="M35" s="135">
        <v>0</v>
      </c>
      <c r="N35" s="135">
        <v>0</v>
      </c>
      <c r="O35" s="135">
        <v>1</v>
      </c>
      <c r="P35" s="149">
        <v>1</v>
      </c>
      <c r="Q35" s="134" t="s">
        <v>65</v>
      </c>
      <c r="R35" s="134" t="s">
        <v>228</v>
      </c>
      <c r="S35" s="134" t="s">
        <v>203</v>
      </c>
      <c r="T35" s="134" t="s">
        <v>229</v>
      </c>
      <c r="U35" s="134"/>
      <c r="V35" s="186" t="s">
        <v>69</v>
      </c>
      <c r="W35" s="186" t="s">
        <v>69</v>
      </c>
      <c r="X35" s="137" t="s">
        <v>69</v>
      </c>
      <c r="Y35" s="137" t="s">
        <v>69</v>
      </c>
      <c r="Z35" s="137" t="s">
        <v>69</v>
      </c>
      <c r="AA35" s="186" t="s">
        <v>69</v>
      </c>
      <c r="AB35" s="186" t="s">
        <v>69</v>
      </c>
      <c r="AC35" s="137" t="s">
        <v>69</v>
      </c>
      <c r="AD35" s="139" t="s">
        <v>230</v>
      </c>
      <c r="AE35" s="139" t="s">
        <v>231</v>
      </c>
      <c r="AF35" s="186" t="s">
        <v>205</v>
      </c>
      <c r="AG35" s="186" t="s">
        <v>205</v>
      </c>
      <c r="AH35" s="186" t="s">
        <v>205</v>
      </c>
      <c r="AI35" s="186" t="s">
        <v>232</v>
      </c>
      <c r="AJ35" s="139" t="s">
        <v>233</v>
      </c>
      <c r="AK35" s="135">
        <v>1</v>
      </c>
      <c r="AL35" s="140">
        <v>0.87239999999999995</v>
      </c>
      <c r="AM35" s="137">
        <f t="shared" si="1"/>
        <v>0.87239999999999995</v>
      </c>
      <c r="AN35" s="141" t="s">
        <v>234</v>
      </c>
      <c r="AO35" s="142" t="s">
        <v>233</v>
      </c>
      <c r="AP35" s="132" t="s">
        <v>225</v>
      </c>
      <c r="AQ35" s="214">
        <v>1</v>
      </c>
      <c r="AR35" s="140">
        <v>0.87239999999999995</v>
      </c>
      <c r="AS35" s="137">
        <f t="shared" si="2"/>
        <v>0.87239999999999995</v>
      </c>
      <c r="AT35" s="215" t="s">
        <v>235</v>
      </c>
    </row>
    <row r="36" spans="1:46" s="144" customFormat="1" ht="253.5" customHeight="1" thickBot="1">
      <c r="A36" s="130">
        <v>6</v>
      </c>
      <c r="B36" s="131" t="s">
        <v>86</v>
      </c>
      <c r="C36" s="131" t="s">
        <v>196</v>
      </c>
      <c r="D36" s="132" t="s">
        <v>236</v>
      </c>
      <c r="E36" s="148">
        <v>0.04</v>
      </c>
      <c r="F36" s="134" t="s">
        <v>198</v>
      </c>
      <c r="G36" s="146" t="s">
        <v>237</v>
      </c>
      <c r="H36" s="132" t="s">
        <v>238</v>
      </c>
      <c r="I36" s="134" t="s">
        <v>212</v>
      </c>
      <c r="J36" s="134" t="s">
        <v>185</v>
      </c>
      <c r="K36" s="134" t="s">
        <v>239</v>
      </c>
      <c r="L36" s="133"/>
      <c r="M36" s="133">
        <v>0.7</v>
      </c>
      <c r="N36" s="133"/>
      <c r="O36" s="133">
        <v>0.7</v>
      </c>
      <c r="P36" s="133">
        <v>0.7</v>
      </c>
      <c r="Q36" s="134" t="s">
        <v>65</v>
      </c>
      <c r="R36" s="134" t="s">
        <v>240</v>
      </c>
      <c r="S36" s="134" t="s">
        <v>203</v>
      </c>
      <c r="T36" s="134" t="s">
        <v>241</v>
      </c>
      <c r="U36" s="134"/>
      <c r="V36" s="133">
        <v>0</v>
      </c>
      <c r="W36" s="133">
        <v>0</v>
      </c>
      <c r="X36" s="137" t="s">
        <v>69</v>
      </c>
      <c r="Y36" s="137" t="s">
        <v>69</v>
      </c>
      <c r="Z36" s="137" t="s">
        <v>69</v>
      </c>
      <c r="AA36" s="133">
        <v>0.7</v>
      </c>
      <c r="AB36" s="136">
        <v>0.25</v>
      </c>
      <c r="AC36" s="137">
        <f>AB36/AA36</f>
        <v>0.35714285714285715</v>
      </c>
      <c r="AD36" s="139" t="s">
        <v>242</v>
      </c>
      <c r="AE36" s="139"/>
      <c r="AF36" s="133"/>
      <c r="AG36" s="186" t="s">
        <v>69</v>
      </c>
      <c r="AH36" s="137" t="s">
        <v>69</v>
      </c>
      <c r="AI36" s="186" t="s">
        <v>69</v>
      </c>
      <c r="AJ36" s="186" t="s">
        <v>69</v>
      </c>
      <c r="AK36" s="133">
        <v>0.7</v>
      </c>
      <c r="AL36" s="140">
        <v>0.7</v>
      </c>
      <c r="AM36" s="137">
        <f t="shared" si="1"/>
        <v>1</v>
      </c>
      <c r="AN36" s="216" t="s">
        <v>243</v>
      </c>
      <c r="AO36" s="217" t="s">
        <v>244</v>
      </c>
      <c r="AP36" s="146" t="s">
        <v>237</v>
      </c>
      <c r="AQ36" s="214">
        <v>0.7</v>
      </c>
      <c r="AR36" s="136">
        <v>0.7</v>
      </c>
      <c r="AS36" s="137">
        <f t="shared" si="2"/>
        <v>1</v>
      </c>
      <c r="AT36" s="216" t="s">
        <v>243</v>
      </c>
    </row>
    <row r="37" spans="1:46" s="144" customFormat="1" ht="75" customHeight="1" thickBot="1">
      <c r="A37" s="130">
        <v>6</v>
      </c>
      <c r="B37" s="131" t="s">
        <v>86</v>
      </c>
      <c r="C37" s="131" t="s">
        <v>196</v>
      </c>
      <c r="D37" s="132" t="s">
        <v>245</v>
      </c>
      <c r="E37" s="148">
        <v>0.04</v>
      </c>
      <c r="F37" s="134" t="s">
        <v>198</v>
      </c>
      <c r="G37" s="134" t="s">
        <v>246</v>
      </c>
      <c r="H37" s="146" t="s">
        <v>247</v>
      </c>
      <c r="I37" s="134" t="s">
        <v>212</v>
      </c>
      <c r="J37" s="134" t="s">
        <v>185</v>
      </c>
      <c r="K37" s="134" t="s">
        <v>248</v>
      </c>
      <c r="L37" s="133">
        <v>0</v>
      </c>
      <c r="M37" s="133">
        <v>0</v>
      </c>
      <c r="N37" s="133">
        <v>0</v>
      </c>
      <c r="O37" s="133">
        <v>0.8</v>
      </c>
      <c r="P37" s="133">
        <v>0.8</v>
      </c>
      <c r="Q37" s="134" t="s">
        <v>65</v>
      </c>
      <c r="R37" s="134" t="s">
        <v>240</v>
      </c>
      <c r="S37" s="134" t="s">
        <v>203</v>
      </c>
      <c r="T37" s="134" t="s">
        <v>240</v>
      </c>
      <c r="U37" s="134"/>
      <c r="V37" s="133">
        <v>0</v>
      </c>
      <c r="W37" s="133">
        <v>0</v>
      </c>
      <c r="X37" s="137" t="s">
        <v>69</v>
      </c>
      <c r="Y37" s="137" t="s">
        <v>69</v>
      </c>
      <c r="Z37" s="137" t="s">
        <v>69</v>
      </c>
      <c r="AA37" s="133" t="s">
        <v>69</v>
      </c>
      <c r="AB37" s="133" t="s">
        <v>69</v>
      </c>
      <c r="AC37" s="133" t="s">
        <v>69</v>
      </c>
      <c r="AD37" s="133" t="s">
        <v>69</v>
      </c>
      <c r="AE37" s="137" t="s">
        <v>69</v>
      </c>
      <c r="AF37" s="133" t="s">
        <v>69</v>
      </c>
      <c r="AG37" s="133" t="s">
        <v>69</v>
      </c>
      <c r="AH37" s="133" t="s">
        <v>69</v>
      </c>
      <c r="AI37" s="133" t="s">
        <v>69</v>
      </c>
      <c r="AJ37" s="133" t="s">
        <v>69</v>
      </c>
      <c r="AK37" s="133">
        <v>0.8</v>
      </c>
      <c r="AL37" s="140">
        <v>0.31609999999999999</v>
      </c>
      <c r="AM37" s="137">
        <f>AL37/AK37</f>
        <v>0.39512499999999995</v>
      </c>
      <c r="AN37" s="216" t="s">
        <v>249</v>
      </c>
      <c r="AO37" s="217" t="s">
        <v>250</v>
      </c>
      <c r="AP37" s="134" t="s">
        <v>246</v>
      </c>
      <c r="AQ37" s="150">
        <v>0.8</v>
      </c>
      <c r="AR37" s="136">
        <v>0.31609999999999999</v>
      </c>
      <c r="AS37" s="137">
        <f>AR37/AQ37</f>
        <v>0.39512499999999995</v>
      </c>
      <c r="AT37" s="216" t="s">
        <v>249</v>
      </c>
    </row>
    <row r="38" spans="1:46" ht="55.5" customHeight="1" thickBot="1">
      <c r="A38" s="103"/>
      <c r="B38" s="259" t="s">
        <v>251</v>
      </c>
      <c r="C38" s="260"/>
      <c r="D38" s="260"/>
      <c r="E38" s="104">
        <f>SUM(E21:E37)</f>
        <v>1</v>
      </c>
      <c r="F38" s="105"/>
      <c r="G38" s="106"/>
      <c r="H38" s="107"/>
      <c r="I38" s="107"/>
      <c r="J38" s="107"/>
      <c r="K38" s="107"/>
      <c r="L38" s="107"/>
      <c r="M38" s="107"/>
      <c r="N38" s="107"/>
      <c r="O38" s="107"/>
      <c r="P38" s="108"/>
      <c r="Q38" s="107"/>
      <c r="R38" s="107"/>
      <c r="S38" s="107"/>
      <c r="T38" s="107"/>
      <c r="U38" s="107"/>
      <c r="V38" s="257" t="s">
        <v>252</v>
      </c>
      <c r="W38" s="257"/>
      <c r="X38" s="158">
        <f>AVERAGE(X21:X37)</f>
        <v>0.84271428571428575</v>
      </c>
      <c r="Y38" s="109"/>
      <c r="Z38" s="110"/>
      <c r="AA38" s="250" t="s">
        <v>253</v>
      </c>
      <c r="AB38" s="250"/>
      <c r="AC38" s="171">
        <f>AVERAGE(AC21:AC37)</f>
        <v>0.75913877551020426</v>
      </c>
      <c r="AD38" s="109"/>
      <c r="AE38" s="110"/>
      <c r="AF38" s="257" t="s">
        <v>254</v>
      </c>
      <c r="AG38" s="257"/>
      <c r="AH38" s="184">
        <f>AVERAGE(AH21:AH37)</f>
        <v>0.87722222222222213</v>
      </c>
      <c r="AI38" s="109"/>
      <c r="AJ38" s="111"/>
      <c r="AK38" s="253" t="s">
        <v>255</v>
      </c>
      <c r="AL38" s="253"/>
      <c r="AM38" s="109">
        <f>AVERAGE(AM21:AM37)</f>
        <v>0.85669427083333349</v>
      </c>
      <c r="AN38" s="109"/>
      <c r="AO38" s="254" t="s">
        <v>256</v>
      </c>
      <c r="AP38" s="255"/>
      <c r="AQ38" s="256"/>
      <c r="AR38" s="112">
        <f>AVERAGE(AS21:AS37)</f>
        <v>0.81911561624649865</v>
      </c>
      <c r="AS38" s="112"/>
      <c r="AT38" s="113"/>
    </row>
    <row r="39" spans="1:46" ht="15.75" customHeight="1">
      <c r="A39" s="56"/>
      <c r="B39" s="114"/>
      <c r="C39" s="114"/>
      <c r="D39" s="115"/>
      <c r="E39" s="116"/>
      <c r="F39" s="114"/>
      <c r="G39" s="114"/>
      <c r="H39" s="117"/>
      <c r="I39" s="117"/>
      <c r="J39" s="117"/>
      <c r="K39" s="117"/>
      <c r="L39" s="117"/>
      <c r="M39" s="117"/>
      <c r="N39" s="117"/>
      <c r="O39" s="117"/>
      <c r="P39" s="117"/>
      <c r="Q39" s="117"/>
      <c r="R39" s="117"/>
      <c r="S39" s="50"/>
      <c r="T39" s="50"/>
      <c r="U39" s="50"/>
      <c r="V39" s="239"/>
      <c r="W39" s="239"/>
      <c r="X39" s="118"/>
      <c r="Y39" s="119"/>
      <c r="Z39" s="119"/>
      <c r="AA39" s="239"/>
      <c r="AB39" s="239"/>
      <c r="AC39" s="118"/>
      <c r="AD39" s="119"/>
      <c r="AE39" s="119"/>
      <c r="AF39" s="239"/>
      <c r="AG39" s="239"/>
      <c r="AH39" s="118"/>
      <c r="AI39" s="119"/>
      <c r="AJ39" s="119"/>
      <c r="AK39" s="239"/>
      <c r="AL39" s="239"/>
      <c r="AM39" s="118"/>
      <c r="AN39" s="119"/>
      <c r="AO39" s="119"/>
      <c r="AP39" s="239"/>
      <c r="AQ39" s="239"/>
      <c r="AR39" s="239"/>
      <c r="AS39" s="118"/>
      <c r="AT39" s="119"/>
    </row>
    <row r="40" spans="1:46" ht="15.75" customHeight="1" thickBot="1">
      <c r="A40" s="56"/>
      <c r="B40" s="114"/>
      <c r="C40" s="114"/>
      <c r="D40" s="115"/>
      <c r="E40" s="116"/>
      <c r="F40" s="114"/>
      <c r="G40" s="114"/>
      <c r="H40" s="117"/>
      <c r="I40" s="117"/>
      <c r="J40" s="117"/>
      <c r="K40" s="117"/>
      <c r="L40" s="117"/>
      <c r="M40" s="117"/>
      <c r="N40" s="117"/>
      <c r="O40" s="117"/>
      <c r="P40" s="117"/>
      <c r="Q40" s="117"/>
      <c r="R40" s="117"/>
      <c r="S40" s="50"/>
      <c r="T40" s="50"/>
      <c r="U40" s="50"/>
      <c r="V40" s="239"/>
      <c r="W40" s="239"/>
      <c r="X40" s="120"/>
      <c r="Y40" s="119"/>
      <c r="Z40" s="119"/>
      <c r="AA40" s="239"/>
      <c r="AB40" s="239"/>
      <c r="AC40" s="120"/>
      <c r="AD40" s="119"/>
      <c r="AE40" s="119"/>
      <c r="AF40" s="239"/>
      <c r="AG40" s="239"/>
      <c r="AH40" s="121"/>
      <c r="AI40" s="119"/>
      <c r="AJ40" s="119"/>
      <c r="AK40" s="239"/>
      <c r="AL40" s="239"/>
      <c r="AM40" s="121"/>
      <c r="AN40" s="119"/>
      <c r="AO40" s="119"/>
      <c r="AP40" s="239"/>
      <c r="AQ40" s="239"/>
      <c r="AR40" s="239"/>
      <c r="AS40" s="121"/>
      <c r="AT40" s="119"/>
    </row>
    <row r="41" spans="1:46" ht="29.25" customHeight="1">
      <c r="A41" s="56"/>
      <c r="B41" s="264" t="s">
        <v>257</v>
      </c>
      <c r="C41" s="265"/>
      <c r="D41" s="266"/>
      <c r="E41" s="122"/>
      <c r="F41" s="235" t="s">
        <v>258</v>
      </c>
      <c r="G41" s="236"/>
      <c r="H41" s="236"/>
      <c r="I41" s="237"/>
      <c r="J41" s="235" t="s">
        <v>259</v>
      </c>
      <c r="K41" s="236"/>
      <c r="L41" s="236"/>
      <c r="M41" s="236"/>
      <c r="N41" s="236"/>
      <c r="O41" s="236"/>
      <c r="P41" s="237"/>
      <c r="Q41" s="117"/>
      <c r="R41" s="117"/>
      <c r="S41" s="50"/>
      <c r="T41" s="50"/>
      <c r="U41" s="50"/>
      <c r="V41" s="239"/>
      <c r="W41" s="239"/>
      <c r="X41" s="120"/>
      <c r="Y41" s="119"/>
      <c r="Z41" s="119"/>
      <c r="AA41" s="239"/>
      <c r="AB41" s="239"/>
      <c r="AC41" s="120"/>
      <c r="AD41" s="119"/>
      <c r="AE41" s="119"/>
      <c r="AF41" s="239"/>
      <c r="AG41" s="239"/>
      <c r="AH41" s="121"/>
      <c r="AI41" s="119"/>
      <c r="AJ41" s="119"/>
      <c r="AK41" s="239"/>
      <c r="AL41" s="239"/>
      <c r="AM41" s="121"/>
      <c r="AN41" s="119"/>
      <c r="AO41" s="119"/>
      <c r="AP41" s="239"/>
      <c r="AQ41" s="239"/>
      <c r="AR41" s="239"/>
      <c r="AS41" s="121"/>
      <c r="AT41" s="119"/>
    </row>
    <row r="42" spans="1:46" ht="51" customHeight="1">
      <c r="A42" s="56"/>
      <c r="B42" s="267" t="s">
        <v>260</v>
      </c>
      <c r="C42" s="268"/>
      <c r="D42" s="123"/>
      <c r="E42" s="194"/>
      <c r="F42" s="261" t="s">
        <v>260</v>
      </c>
      <c r="G42" s="262"/>
      <c r="H42" s="262"/>
      <c r="I42" s="263"/>
      <c r="J42" s="261" t="s">
        <v>260</v>
      </c>
      <c r="K42" s="262"/>
      <c r="L42" s="262"/>
      <c r="M42" s="262"/>
      <c r="N42" s="262"/>
      <c r="O42" s="262"/>
      <c r="P42" s="263"/>
      <c r="Q42" s="117"/>
      <c r="R42" s="117"/>
      <c r="S42" s="50"/>
      <c r="T42" s="50"/>
      <c r="U42" s="50"/>
      <c r="V42" s="249"/>
      <c r="W42" s="249"/>
      <c r="X42" s="118"/>
      <c r="Y42" s="119"/>
      <c r="Z42" s="119"/>
      <c r="AA42" s="249"/>
      <c r="AB42" s="249"/>
      <c r="AC42" s="118"/>
      <c r="AD42" s="119"/>
      <c r="AE42" s="119"/>
      <c r="AF42" s="249"/>
      <c r="AG42" s="249"/>
      <c r="AH42" s="118"/>
      <c r="AI42" s="119"/>
      <c r="AJ42" s="119"/>
      <c r="AK42" s="249"/>
      <c r="AL42" s="249"/>
      <c r="AM42" s="118"/>
      <c r="AN42" s="119"/>
      <c r="AO42" s="119"/>
      <c r="AP42" s="249"/>
      <c r="AQ42" s="249"/>
      <c r="AR42" s="249"/>
      <c r="AS42" s="118"/>
      <c r="AT42" s="119"/>
    </row>
    <row r="43" spans="1:46" ht="30" customHeight="1">
      <c r="A43" s="56"/>
      <c r="B43" s="233"/>
      <c r="C43" s="234"/>
      <c r="D43" s="123"/>
      <c r="E43" s="195"/>
      <c r="F43" s="235"/>
      <c r="G43" s="236"/>
      <c r="H43" s="235"/>
      <c r="I43" s="236"/>
      <c r="J43" s="235"/>
      <c r="K43" s="236"/>
      <c r="L43" s="236"/>
      <c r="M43" s="236"/>
      <c r="N43" s="236"/>
      <c r="O43" s="236"/>
      <c r="P43" s="237"/>
      <c r="Q43" s="117"/>
      <c r="R43" s="117"/>
      <c r="S43" s="50"/>
      <c r="T43" s="50"/>
      <c r="U43" s="50"/>
      <c r="V43" s="50"/>
      <c r="W43" s="50"/>
      <c r="X43" s="124"/>
      <c r="Y43" s="50"/>
      <c r="Z43" s="50"/>
      <c r="AA43" s="50"/>
      <c r="AB43" s="50"/>
      <c r="AC43" s="124"/>
      <c r="AD43" s="50"/>
      <c r="AE43" s="50"/>
      <c r="AF43" s="50"/>
      <c r="AG43" s="50"/>
      <c r="AH43" s="124"/>
      <c r="AI43" s="50"/>
      <c r="AJ43" s="50"/>
      <c r="AK43" s="50"/>
      <c r="AL43" s="50"/>
      <c r="AM43" s="124"/>
      <c r="AN43" s="50"/>
      <c r="AO43" s="50"/>
      <c r="AP43" s="50"/>
      <c r="AQ43" s="50"/>
      <c r="AR43" s="50"/>
      <c r="AS43" s="124"/>
      <c r="AT43" s="50"/>
    </row>
    <row r="44" spans="1:46">
      <c r="A44" s="56"/>
      <c r="B44" s="233"/>
      <c r="C44" s="234"/>
      <c r="D44" s="123"/>
      <c r="E44" s="195"/>
      <c r="F44" s="235"/>
      <c r="G44" s="236"/>
      <c r="H44" s="236"/>
      <c r="I44" s="237"/>
      <c r="J44" s="233"/>
      <c r="K44" s="234"/>
      <c r="L44" s="234"/>
      <c r="M44" s="234"/>
      <c r="N44" s="234"/>
      <c r="O44" s="234"/>
      <c r="P44" s="238"/>
      <c r="Q44" s="117"/>
      <c r="R44" s="117"/>
      <c r="S44" s="50"/>
      <c r="T44" s="50"/>
      <c r="U44" s="50"/>
      <c r="V44" s="50"/>
      <c r="W44" s="50"/>
      <c r="X44" s="124"/>
      <c r="Y44" s="50"/>
      <c r="Z44" s="50"/>
      <c r="AA44" s="50"/>
      <c r="AB44" s="50"/>
      <c r="AC44" s="124"/>
      <c r="AD44" s="50"/>
      <c r="AE44" s="50"/>
      <c r="AF44" s="50"/>
      <c r="AG44" s="50"/>
      <c r="AH44" s="124"/>
      <c r="AI44" s="50"/>
      <c r="AJ44" s="50"/>
      <c r="AK44" s="50"/>
      <c r="AL44" s="50"/>
      <c r="AM44" s="124"/>
      <c r="AN44" s="50"/>
      <c r="AO44" s="50"/>
      <c r="AP44" s="50"/>
      <c r="AQ44" s="50"/>
      <c r="AR44" s="50"/>
      <c r="AS44" s="124"/>
      <c r="AT44" s="50"/>
    </row>
    <row r="45" spans="1:46"/>
    <row r="46" spans="1:46" hidden="1"/>
    <row r="47" spans="1:46" hidden="1"/>
    <row r="48" spans="1:46" hidden="1"/>
    <row r="49" spans="1:1" ht="48.75" hidden="1" customHeight="1">
      <c r="A49" s="127"/>
    </row>
    <row r="50" spans="1:1" hidden="1"/>
    <row r="51" spans="1:1" hidden="1"/>
    <row r="52" spans="1:1" hidden="1"/>
    <row r="53" spans="1:1" hidden="1"/>
    <row r="54" spans="1:1" hidden="1"/>
    <row r="55" spans="1:1" hidden="1"/>
    <row r="56" spans="1:1" hidden="1"/>
    <row r="57" spans="1:1" hidden="1"/>
    <row r="58" spans="1:1" hidden="1"/>
    <row r="59" spans="1:1" hidden="1"/>
    <row r="60" spans="1:1" hidden="1"/>
    <row r="61" spans="1:1" hidden="1"/>
    <row r="62" spans="1:1" hidden="1"/>
    <row r="63" spans="1:1" hidden="1"/>
    <row r="64" spans="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sheetData>
  <mergeCells count="98">
    <mergeCell ref="AA9:AE9"/>
    <mergeCell ref="AA14:AB14"/>
    <mergeCell ref="E9:H9"/>
    <mergeCell ref="E10:H10"/>
    <mergeCell ref="V14:W14"/>
    <mergeCell ref="E11:H11"/>
    <mergeCell ref="E12:H12"/>
    <mergeCell ref="AA17:AE17"/>
    <mergeCell ref="F41:I41"/>
    <mergeCell ref="J41:P41"/>
    <mergeCell ref="V41:W41"/>
    <mergeCell ref="AA41:AB41"/>
    <mergeCell ref="AA39:AB39"/>
    <mergeCell ref="D16:U17"/>
    <mergeCell ref="V16:Z16"/>
    <mergeCell ref="AA16:AE16"/>
    <mergeCell ref="V17:Z17"/>
    <mergeCell ref="J43:P43"/>
    <mergeCell ref="B42:C42"/>
    <mergeCell ref="F43:G43"/>
    <mergeCell ref="H43:I43"/>
    <mergeCell ref="A1:H1"/>
    <mergeCell ref="A2:H2"/>
    <mergeCell ref="B43:C43"/>
    <mergeCell ref="A16:B18"/>
    <mergeCell ref="C3:H3"/>
    <mergeCell ref="E4:H4"/>
    <mergeCell ref="E5:H5"/>
    <mergeCell ref="E6:H6"/>
    <mergeCell ref="E7:H7"/>
    <mergeCell ref="D14:K14"/>
    <mergeCell ref="L14:O14"/>
    <mergeCell ref="E8:H8"/>
    <mergeCell ref="C19:C20"/>
    <mergeCell ref="B38:D38"/>
    <mergeCell ref="F42:I42"/>
    <mergeCell ref="V42:W42"/>
    <mergeCell ref="V40:W40"/>
    <mergeCell ref="B41:D41"/>
    <mergeCell ref="J42:P42"/>
    <mergeCell ref="V39:W39"/>
    <mergeCell ref="V38:W38"/>
    <mergeCell ref="AK42:AL42"/>
    <mergeCell ref="AP41:AR41"/>
    <mergeCell ref="AP42:AR42"/>
    <mergeCell ref="AP40:AR40"/>
    <mergeCell ref="AK40:AL40"/>
    <mergeCell ref="AF42:AG42"/>
    <mergeCell ref="AF40:AG40"/>
    <mergeCell ref="AA40:AB40"/>
    <mergeCell ref="AF41:AG41"/>
    <mergeCell ref="AF38:AG38"/>
    <mergeCell ref="AF39:AG39"/>
    <mergeCell ref="AP39:AR39"/>
    <mergeCell ref="AA38:AB38"/>
    <mergeCell ref="AC18:AC19"/>
    <mergeCell ref="AD18:AD19"/>
    <mergeCell ref="AE18:AE19"/>
    <mergeCell ref="AM18:AM19"/>
    <mergeCell ref="AN18:AN19"/>
    <mergeCell ref="AK38:AL38"/>
    <mergeCell ref="AO38:AQ38"/>
    <mergeCell ref="AF18:AG18"/>
    <mergeCell ref="AP18:AR18"/>
    <mergeCell ref="AO18:AO19"/>
    <mergeCell ref="B44:C44"/>
    <mergeCell ref="F44:I44"/>
    <mergeCell ref="J44:P44"/>
    <mergeCell ref="AK41:AL41"/>
    <mergeCell ref="V18:W18"/>
    <mergeCell ref="X18:X19"/>
    <mergeCell ref="Y18:Y19"/>
    <mergeCell ref="D18:S18"/>
    <mergeCell ref="Z18:Z19"/>
    <mergeCell ref="AA18:AB18"/>
    <mergeCell ref="AH18:AH19"/>
    <mergeCell ref="AI18:AI19"/>
    <mergeCell ref="AK18:AL18"/>
    <mergeCell ref="AJ18:AJ19"/>
    <mergeCell ref="AK39:AL39"/>
    <mergeCell ref="AA42:AB42"/>
    <mergeCell ref="AK7:AO7"/>
    <mergeCell ref="AF14:AG14"/>
    <mergeCell ref="AP7:AT7"/>
    <mergeCell ref="AK14:AL14"/>
    <mergeCell ref="AF7:AJ7"/>
    <mergeCell ref="AF9:AJ9"/>
    <mergeCell ref="AK9:AO9"/>
    <mergeCell ref="AP9:AT9"/>
    <mergeCell ref="AP14:AR14"/>
    <mergeCell ref="AF16:AJ16"/>
    <mergeCell ref="AF17:AJ17"/>
    <mergeCell ref="AK16:AO16"/>
    <mergeCell ref="AP16:AT16"/>
    <mergeCell ref="AS18:AS19"/>
    <mergeCell ref="AT18:AT19"/>
    <mergeCell ref="AK17:AO17"/>
    <mergeCell ref="AP17:AT17"/>
  </mergeCells>
  <conditionalFormatting sqref="AH41:AH42 AM41:AM42 AS41:AS42 AC41:AC42 X41:X42 X38:Y38 AC38:AD38 AH38:AI38 AM38:AN38 AR38:AT38 AM38:AM39 X22:Z24 X27:Z27 X33:Z33 X35:Z37 X21:X39 AC21:AC34 AH21:AH32 AS21:AS22 AC38:AC39 AH38:AH39 AF21:AJ21 AF23:AJ23 AF27:AJ28 V35:X35 AC36 AG36:AJ36 AH34 AS24 AS27:AS39">
    <cfRule type="containsText" dxfId="59" priority="326" operator="containsText" text="N/A">
      <formula>NOT(ISERROR(SEARCH("N/A",V21)))</formula>
    </cfRule>
    <cfRule type="cellIs" dxfId="58" priority="327" operator="between">
      <formula>#REF!</formula>
      <formula>#REF!</formula>
    </cfRule>
    <cfRule type="cellIs" dxfId="57" priority="328" operator="between">
      <formula>#REF!</formula>
      <formula>#REF!</formula>
    </cfRule>
    <cfRule type="cellIs" dxfId="56" priority="329" operator="between">
      <formula>#REF!</formula>
      <formula>#REF!</formula>
    </cfRule>
  </conditionalFormatting>
  <conditionalFormatting sqref="AH42 AH39 AM42 AM39 AS42 AS39 AC42 AC39 X42 X39">
    <cfRule type="containsText" dxfId="55" priority="390" operator="containsText" text="N/A">
      <formula>NOT(ISERROR(SEARCH("N/A",X39)))</formula>
    </cfRule>
    <cfRule type="cellIs" dxfId="54" priority="391" operator="between">
      <formula>$B$17</formula>
      <formula>#REF!</formula>
    </cfRule>
    <cfRule type="cellIs" dxfId="53" priority="392" operator="between">
      <formula>$B$15</formula>
      <formula>#REF!</formula>
    </cfRule>
    <cfRule type="cellIs" dxfId="52" priority="393" operator="between">
      <formula>#REF!</formula>
      <formula>#REF!</formula>
    </cfRule>
  </conditionalFormatting>
  <conditionalFormatting sqref="AS39 AH39 AH42 AM39 AM42 AS42 AC39 AC42 X39 X42">
    <cfRule type="containsText" dxfId="51" priority="430" operator="containsText" text="N/A">
      <formula>NOT(ISERROR(SEARCH("N/A",X39)))</formula>
    </cfRule>
    <cfRule type="cellIs" dxfId="50" priority="431" operator="between">
      <formula>#REF!</formula>
      <formula>#REF!</formula>
    </cfRule>
    <cfRule type="cellIs" dxfId="49" priority="432" operator="between">
      <formula>$B$15</formula>
      <formula>#REF!</formula>
    </cfRule>
    <cfRule type="cellIs" dxfId="48" priority="433" operator="between">
      <formula>#REF!</formula>
      <formula>#REF!</formula>
    </cfRule>
  </conditionalFormatting>
  <conditionalFormatting sqref="Y38">
    <cfRule type="colorScale" priority="105">
      <colorScale>
        <cfvo type="min"/>
        <cfvo type="percentile" val="50"/>
        <cfvo type="max"/>
        <color rgb="FFF8696B"/>
        <color rgb="FFFFEB84"/>
        <color rgb="FF63BE7B"/>
      </colorScale>
    </cfRule>
  </conditionalFormatting>
  <conditionalFormatting sqref="AD38">
    <cfRule type="colorScale" priority="104">
      <colorScale>
        <cfvo type="min"/>
        <cfvo type="percentile" val="50"/>
        <cfvo type="max"/>
        <color rgb="FFF8696B"/>
        <color rgb="FFFFEB84"/>
        <color rgb="FF63BE7B"/>
      </colorScale>
    </cfRule>
  </conditionalFormatting>
  <conditionalFormatting sqref="AI38">
    <cfRule type="colorScale" priority="103">
      <colorScale>
        <cfvo type="min"/>
        <cfvo type="percentile" val="50"/>
        <cfvo type="max"/>
        <color rgb="FFF8696B"/>
        <color rgb="FFFFEB84"/>
        <color rgb="FF63BE7B"/>
      </colorScale>
    </cfRule>
  </conditionalFormatting>
  <conditionalFormatting sqref="AN38">
    <cfRule type="colorScale" priority="102">
      <colorScale>
        <cfvo type="min"/>
        <cfvo type="percentile" val="50"/>
        <cfvo type="max"/>
        <color rgb="FFF8696B"/>
        <color rgb="FFFFEB84"/>
        <color rgb="FF63BE7B"/>
      </colorScale>
    </cfRule>
  </conditionalFormatting>
  <conditionalFormatting sqref="AS38">
    <cfRule type="colorScale" priority="101">
      <colorScale>
        <cfvo type="min"/>
        <cfvo type="percentile" val="50"/>
        <cfvo type="max"/>
        <color rgb="FFF8696B"/>
        <color rgb="FFFFEB84"/>
        <color rgb="FF63BE7B"/>
      </colorScale>
    </cfRule>
  </conditionalFormatting>
  <conditionalFormatting sqref="X38">
    <cfRule type="colorScale" priority="92">
      <colorScale>
        <cfvo type="min"/>
        <cfvo type="percentile" val="50"/>
        <cfvo type="max"/>
        <color rgb="FFF8696B"/>
        <color rgb="FFFFEB84"/>
        <color rgb="FF63BE7B"/>
      </colorScale>
    </cfRule>
  </conditionalFormatting>
  <conditionalFormatting sqref="AC38">
    <cfRule type="colorScale" priority="83">
      <colorScale>
        <cfvo type="min"/>
        <cfvo type="percentile" val="50"/>
        <cfvo type="max"/>
        <color rgb="FFF8696B"/>
        <color rgb="FFFFEB84"/>
        <color rgb="FF63BE7B"/>
      </colorScale>
    </cfRule>
  </conditionalFormatting>
  <conditionalFormatting sqref="AH38">
    <cfRule type="colorScale" priority="74">
      <colorScale>
        <cfvo type="min"/>
        <cfvo type="percentile" val="50"/>
        <cfvo type="max"/>
        <color rgb="FFF8696B"/>
        <color rgb="FFFFEB84"/>
        <color rgb="FF63BE7B"/>
      </colorScale>
    </cfRule>
  </conditionalFormatting>
  <conditionalFormatting sqref="AM38">
    <cfRule type="colorScale" priority="65">
      <colorScale>
        <cfvo type="min"/>
        <cfvo type="percentile" val="50"/>
        <cfvo type="max"/>
        <color rgb="FFF8696B"/>
        <color rgb="FFFFEB84"/>
        <color rgb="FF63BE7B"/>
      </colorScale>
    </cfRule>
  </conditionalFormatting>
  <conditionalFormatting sqref="AR38">
    <cfRule type="colorScale" priority="53">
      <colorScale>
        <cfvo type="min"/>
        <cfvo type="percentile" val="50"/>
        <cfvo type="max"/>
        <color rgb="FF63BE7B"/>
        <color rgb="FFFFEB84"/>
        <color rgb="FFF8696B"/>
      </colorScale>
    </cfRule>
  </conditionalFormatting>
  <conditionalFormatting sqref="AM38">
    <cfRule type="iconSet" priority="1474">
      <iconSet iconSet="4Arrows">
        <cfvo type="percent" val="0"/>
        <cfvo type="percent" val="25"/>
        <cfvo type="percent" val="50"/>
        <cfvo type="percent" val="75"/>
      </iconSet>
    </cfRule>
  </conditionalFormatting>
  <conditionalFormatting sqref="Y21:Z21">
    <cfRule type="containsText" dxfId="47" priority="45" operator="containsText" text="N/A">
      <formula>NOT(ISERROR(SEARCH("N/A",Y21)))</formula>
    </cfRule>
    <cfRule type="cellIs" dxfId="46" priority="46" operator="between">
      <formula>#REF!</formula>
      <formula>#REF!</formula>
    </cfRule>
    <cfRule type="cellIs" dxfId="45" priority="47" operator="between">
      <formula>#REF!</formula>
      <formula>#REF!</formula>
    </cfRule>
    <cfRule type="cellIs" dxfId="44" priority="48" operator="between">
      <formula>#REF!</formula>
      <formula>#REF!</formula>
    </cfRule>
  </conditionalFormatting>
  <conditionalFormatting sqref="Y28:Z28">
    <cfRule type="containsText" dxfId="43" priority="41" operator="containsText" text="N/A">
      <formula>NOT(ISERROR(SEARCH("N/A",Y28)))</formula>
    </cfRule>
    <cfRule type="cellIs" dxfId="42" priority="42" operator="between">
      <formula>#REF!</formula>
      <formula>#REF!</formula>
    </cfRule>
    <cfRule type="cellIs" dxfId="41" priority="43" operator="between">
      <formula>#REF!</formula>
      <formula>#REF!</formula>
    </cfRule>
    <cfRule type="cellIs" dxfId="40" priority="44" operator="between">
      <formula>#REF!</formula>
      <formula>#REF!</formula>
    </cfRule>
  </conditionalFormatting>
  <conditionalFormatting sqref="AR38">
    <cfRule type="colorScale" priority="1511">
      <colorScale>
        <cfvo type="num" val="0.45"/>
        <cfvo type="percent" val="0.65"/>
        <cfvo type="percent" val="100"/>
        <color rgb="FFF8696B"/>
        <color rgb="FFFFEB84"/>
        <color rgb="FF63BE7B"/>
      </colorScale>
    </cfRule>
  </conditionalFormatting>
  <conditionalFormatting sqref="AB33">
    <cfRule type="containsText" dxfId="39" priority="37" operator="containsText" text="N/A">
      <formula>NOT(ISERROR(SEARCH("N/A",AB33)))</formula>
    </cfRule>
    <cfRule type="cellIs" dxfId="38" priority="38" operator="between">
      <formula>#REF!</formula>
      <formula>#REF!</formula>
    </cfRule>
    <cfRule type="cellIs" dxfId="37" priority="39" operator="between">
      <formula>#REF!</formula>
      <formula>#REF!</formula>
    </cfRule>
    <cfRule type="cellIs" dxfId="36" priority="40" operator="between">
      <formula>#REF!</formula>
      <formula>#REF!</formula>
    </cfRule>
  </conditionalFormatting>
  <conditionalFormatting sqref="AA33">
    <cfRule type="containsText" dxfId="35" priority="33" operator="containsText" text="N/A">
      <formula>NOT(ISERROR(SEARCH("N/A",AA33)))</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AD33">
    <cfRule type="containsText" dxfId="31" priority="29" operator="containsText" text="N/A">
      <formula>NOT(ISERROR(SEARCH("N/A",AD33)))</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AE37">
    <cfRule type="containsText" dxfId="27" priority="25" operator="containsText" text="N/A">
      <formula>NOT(ISERROR(SEARCH("N/A",AE37)))</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A35:AC35">
    <cfRule type="containsText" dxfId="23" priority="21" operator="containsText" text="N/A">
      <formula>NOT(ISERROR(SEARCH("N/A",AA35)))</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G35:AI35">
    <cfRule type="containsText" dxfId="19" priority="17" operator="containsText" text="N/A">
      <formula>NOT(ISERROR(SEARCH("N/A",AG35)))</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F33:AG33">
    <cfRule type="containsText" dxfId="15" priority="13" operator="containsText" text="N/A">
      <formula>NOT(ISERROR(SEARCH("N/A",AF33)))</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F35">
    <cfRule type="containsText" dxfId="11" priority="9" operator="containsText" text="N/A">
      <formula>NOT(ISERROR(SEARCH("N/A",AF35)))</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H33">
    <cfRule type="containsText" dxfId="7" priority="5" operator="containsText" text="N/A">
      <formula>NOT(ISERROR(SEARCH("N/A",AH33)))</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E33">
    <cfRule type="containsText" dxfId="3" priority="1" operator="containsText" text="N/A">
      <formula>NOT(ISERROR(SEARCH("N/A",AE33)))</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7">
    <dataValidation type="list" allowBlank="1" showInputMessage="1" showErrorMessage="1" sqref="W5" xr:uid="{00000000-0002-0000-0000-000000000000}">
      <formula1>$AT$7:$AT$14</formula1>
    </dataValidation>
    <dataValidation type="list" allowBlank="1" showInputMessage="1" showErrorMessage="1" sqref="B4" xr:uid="{00000000-0002-0000-0000-000001000000}">
      <formula1>DEPENDENCIA</formula1>
    </dataValidation>
    <dataValidation type="list" allowBlank="1" showInputMessage="1" showErrorMessage="1" sqref="B7:B8" xr:uid="{00000000-0002-0000-0000-000002000000}">
      <formula1>LIDERPROCESO</formula1>
    </dataValidation>
    <dataValidation type="list" allowBlank="1" showInputMessage="1" showErrorMessage="1" sqref="J37 J24:J26 J32:J35" xr:uid="{00000000-0002-0000-0000-000003000000}">
      <formula1>PROGRAMACION</formula1>
    </dataValidation>
    <dataValidation type="list" allowBlank="1" showInputMessage="1" showErrorMessage="1" error="Escriba un texto " promptTitle="Cualquier contenido" sqref="F35:F37 F21:F26 F32:F33" xr:uid="{00000000-0002-0000-0000-000004000000}">
      <formula1>META2</formula1>
    </dataValidation>
    <dataValidation type="list" allowBlank="1" showInputMessage="1" showErrorMessage="1" sqref="Q21:Q37" xr:uid="{00000000-0002-0000-0000-000005000000}">
      <formula1>INDICADOR</formula1>
    </dataValidation>
    <dataValidation type="list" allowBlank="1" showInputMessage="1" showErrorMessage="1" sqref="U21:U37" xr:uid="{00000000-0002-0000-0000-000006000000}">
      <formula1>CONTRALORIA</formula1>
    </dataValidation>
  </dataValidations>
  <pageMargins left="0.70866141732283472" right="0.70866141732283472" top="0.74803149606299213" bottom="0.74803149606299213" header="0.31496062992125984" footer="0.31496062992125984"/>
  <pageSetup paperSize="14" scale="40" orientation="landscape" horizontalDpi="4294967293"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B527-FEDC-4DB6-9191-A3085B34768E}">
  <dimension ref="A1"/>
  <sheetViews>
    <sheetView workbookViewId="0"/>
  </sheetViews>
  <sheetFormatPr defaultColWidth="9.1406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topLeftCell="A97" zoomScale="55" zoomScaleNormal="55" workbookViewId="0">
      <selection activeCell="C138" sqref="C138"/>
    </sheetView>
  </sheetViews>
  <sheetFormatPr defaultColWidth="9.140625" defaultRowHeight="1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c r="A1" t="s">
        <v>261</v>
      </c>
      <c r="B1" t="s">
        <v>262</v>
      </c>
      <c r="C1" t="s">
        <v>263</v>
      </c>
      <c r="D1" t="s">
        <v>264</v>
      </c>
      <c r="F1" t="s">
        <v>265</v>
      </c>
    </row>
    <row r="2" spans="1:8">
      <c r="A2" t="s">
        <v>266</v>
      </c>
      <c r="B2" t="s">
        <v>267</v>
      </c>
      <c r="C2" t="s">
        <v>59</v>
      </c>
      <c r="D2" t="s">
        <v>63</v>
      </c>
      <c r="F2" t="s">
        <v>93</v>
      </c>
    </row>
    <row r="3" spans="1:8">
      <c r="A3" t="s">
        <v>268</v>
      </c>
      <c r="B3" t="s">
        <v>269</v>
      </c>
      <c r="C3" t="s">
        <v>270</v>
      </c>
      <c r="D3" t="s">
        <v>185</v>
      </c>
      <c r="F3" t="s">
        <v>65</v>
      </c>
    </row>
    <row r="4" spans="1:8">
      <c r="A4" t="s">
        <v>271</v>
      </c>
      <c r="C4" t="s">
        <v>99</v>
      </c>
      <c r="D4" t="s">
        <v>75</v>
      </c>
      <c r="F4" t="s">
        <v>77</v>
      </c>
    </row>
    <row r="5" spans="1:8">
      <c r="A5" t="s">
        <v>272</v>
      </c>
      <c r="C5" t="s">
        <v>198</v>
      </c>
      <c r="D5" t="s">
        <v>273</v>
      </c>
    </row>
    <row r="6" spans="1:8">
      <c r="A6" t="s">
        <v>274</v>
      </c>
      <c r="E6" t="s">
        <v>275</v>
      </c>
      <c r="G6" t="s">
        <v>276</v>
      </c>
    </row>
    <row r="7" spans="1:8">
      <c r="A7" t="s">
        <v>277</v>
      </c>
      <c r="E7" t="s">
        <v>278</v>
      </c>
      <c r="G7" t="s">
        <v>279</v>
      </c>
    </row>
    <row r="8" spans="1:8">
      <c r="E8" t="s">
        <v>280</v>
      </c>
      <c r="G8" t="s">
        <v>281</v>
      </c>
    </row>
    <row r="9" spans="1:8">
      <c r="E9" t="s">
        <v>282</v>
      </c>
    </row>
    <row r="10" spans="1:8">
      <c r="E10" t="s">
        <v>283</v>
      </c>
    </row>
    <row r="12" spans="1:8" s="3" customFormat="1" ht="74.25" customHeight="1">
      <c r="A12" s="11"/>
      <c r="C12" s="12"/>
      <c r="D12" s="6"/>
      <c r="H12" s="3" t="s">
        <v>284</v>
      </c>
    </row>
    <row r="13" spans="1:8" s="3" customFormat="1" ht="74.25" customHeight="1">
      <c r="A13" s="11"/>
      <c r="C13" s="12"/>
      <c r="D13" s="6"/>
      <c r="H13" s="3" t="s">
        <v>285</v>
      </c>
    </row>
    <row r="14" spans="1:8" s="3" customFormat="1" ht="74.25" customHeight="1">
      <c r="A14" s="11"/>
      <c r="C14" s="12"/>
      <c r="D14" s="2"/>
      <c r="H14" s="3" t="s">
        <v>286</v>
      </c>
    </row>
    <row r="15" spans="1:8" s="3" customFormat="1" ht="74.25" customHeight="1">
      <c r="A15" s="11"/>
      <c r="C15" s="12"/>
      <c r="D15" s="2"/>
      <c r="H15" s="3" t="s">
        <v>287</v>
      </c>
    </row>
    <row r="16" spans="1:8" s="3" customFormat="1" ht="74.25" customHeight="1" thickBot="1">
      <c r="A16" s="11"/>
      <c r="C16" s="12"/>
      <c r="D16" s="5"/>
    </row>
    <row r="17" spans="1:4" s="3" customFormat="1" ht="74.25" customHeight="1">
      <c r="A17" s="11"/>
      <c r="C17" s="12"/>
      <c r="D17" s="4"/>
    </row>
    <row r="18" spans="1:4" s="3" customFormat="1" ht="74.25" customHeight="1">
      <c r="A18" s="11"/>
      <c r="C18" s="12"/>
      <c r="D18" s="6"/>
    </row>
    <row r="19" spans="1:4" s="3" customFormat="1" ht="74.25" customHeight="1">
      <c r="A19" s="11"/>
      <c r="C19" s="12"/>
      <c r="D19" s="6"/>
    </row>
    <row r="20" spans="1:4" s="3" customFormat="1" ht="74.25" customHeight="1">
      <c r="A20" s="11"/>
      <c r="C20" s="12"/>
      <c r="D20" s="6"/>
    </row>
    <row r="21" spans="1:4" s="3" customFormat="1" ht="74.25" customHeight="1" thickBot="1">
      <c r="A21" s="11"/>
      <c r="C21" s="13"/>
      <c r="D21" s="6"/>
    </row>
    <row r="22" spans="1:4" ht="18.75" thickBot="1">
      <c r="C22" s="13"/>
      <c r="D22" s="4"/>
    </row>
    <row r="23" spans="1:4" ht="18.75" thickBot="1">
      <c r="C23" s="13"/>
      <c r="D23" s="1"/>
    </row>
    <row r="24" spans="1:4" ht="18">
      <c r="C24" s="14"/>
      <c r="D24" s="4"/>
    </row>
    <row r="25" spans="1:4" ht="18">
      <c r="C25" s="14"/>
      <c r="D25" s="6"/>
    </row>
    <row r="26" spans="1:4" ht="18">
      <c r="C26" s="14"/>
      <c r="D26" s="6"/>
    </row>
    <row r="27" spans="1:4" ht="18.75" thickBot="1">
      <c r="C27" s="14"/>
      <c r="D27" s="5"/>
    </row>
    <row r="28" spans="1:4" ht="18">
      <c r="C28" s="14"/>
      <c r="D28" s="4"/>
    </row>
    <row r="29" spans="1:4" ht="18">
      <c r="C29" s="14"/>
      <c r="D29" s="6"/>
    </row>
    <row r="30" spans="1:4" ht="18">
      <c r="C30" s="14"/>
      <c r="D30" s="6"/>
    </row>
    <row r="31" spans="1:4" ht="18">
      <c r="C31" s="14"/>
      <c r="D31" s="6"/>
    </row>
    <row r="32" spans="1:4" ht="18">
      <c r="C32" s="15"/>
      <c r="D32" s="6"/>
    </row>
    <row r="33" spans="3:4" ht="18">
      <c r="C33" s="15"/>
      <c r="D33" s="6"/>
    </row>
    <row r="34" spans="3:4" ht="18">
      <c r="C34" s="15"/>
      <c r="D34" s="5"/>
    </row>
    <row r="35" spans="3:4" ht="18">
      <c r="C35" s="15"/>
      <c r="D35" s="5"/>
    </row>
    <row r="36" spans="3:4" ht="18">
      <c r="C36" s="15"/>
      <c r="D36" s="5"/>
    </row>
    <row r="37" spans="3:4" ht="18">
      <c r="C37" s="15"/>
      <c r="D37" s="5"/>
    </row>
    <row r="38" spans="3:4" ht="18">
      <c r="C38" s="15"/>
      <c r="D38" s="8"/>
    </row>
    <row r="39" spans="3:4" ht="18">
      <c r="C39" s="15"/>
      <c r="D39" s="8"/>
    </row>
    <row r="40" spans="3:4" ht="18">
      <c r="C40" s="16"/>
      <c r="D40" s="8"/>
    </row>
    <row r="41" spans="3:4" ht="18">
      <c r="C41" s="16"/>
      <c r="D41" s="8"/>
    </row>
    <row r="42" spans="3:4" ht="18.75" thickBot="1">
      <c r="C42" s="17"/>
      <c r="D42" s="8"/>
    </row>
    <row r="43" spans="3:4" ht="18">
      <c r="C43" s="18"/>
      <c r="D43" s="4"/>
    </row>
    <row r="44" spans="3:4" ht="18">
      <c r="C44" s="19"/>
      <c r="D44" s="5"/>
    </row>
    <row r="45" spans="3:4" ht="18">
      <c r="C45" s="19"/>
      <c r="D45" s="5"/>
    </row>
    <row r="46" spans="3:4" ht="18">
      <c r="C46" s="19"/>
      <c r="D46" s="8"/>
    </row>
    <row r="47" spans="3:4" ht="18.75" thickBot="1">
      <c r="C47" s="20"/>
      <c r="D47" s="7"/>
    </row>
    <row r="48" spans="3:4" ht="18">
      <c r="C48" s="21"/>
    </row>
    <row r="49" spans="3:3" ht="18">
      <c r="C49" s="21"/>
    </row>
    <row r="50" spans="3:3" ht="18">
      <c r="C50" s="21"/>
    </row>
    <row r="51" spans="3:3" ht="18">
      <c r="C51" s="21"/>
    </row>
    <row r="52" spans="3:3" ht="18">
      <c r="C52" s="22"/>
    </row>
    <row r="53" spans="3:3" ht="18">
      <c r="C53" s="22"/>
    </row>
    <row r="54" spans="3:3" ht="18">
      <c r="C54" s="22"/>
    </row>
    <row r="55" spans="3:3" ht="18">
      <c r="C55" s="22"/>
    </row>
    <row r="56" spans="3:3" ht="18">
      <c r="C56" s="23"/>
    </row>
    <row r="57" spans="3:3" ht="18">
      <c r="C57" s="24"/>
    </row>
    <row r="58" spans="3:3" ht="18">
      <c r="C58" s="24"/>
    </row>
    <row r="59" spans="3:3" ht="18">
      <c r="C59" s="24"/>
    </row>
    <row r="60" spans="3:3" ht="18.75" thickBot="1">
      <c r="C60" s="25"/>
    </row>
    <row r="61" spans="3:3" ht="18">
      <c r="C61" s="26"/>
    </row>
    <row r="62" spans="3:3" ht="18">
      <c r="C62" s="27"/>
    </row>
    <row r="63" spans="3:3" ht="18">
      <c r="C63" s="27"/>
    </row>
    <row r="64" spans="3:3" ht="18">
      <c r="C64" s="27"/>
    </row>
    <row r="65" spans="3:3" ht="18">
      <c r="C65" s="27"/>
    </row>
    <row r="66" spans="3:3" ht="18">
      <c r="C66" s="28"/>
    </row>
    <row r="67" spans="3:3" ht="18">
      <c r="C67" s="28"/>
    </row>
    <row r="68" spans="3:3" ht="18">
      <c r="C68" s="28"/>
    </row>
    <row r="69" spans="3:3" ht="18">
      <c r="C69" s="28"/>
    </row>
    <row r="70" spans="3:3" ht="18">
      <c r="C70" s="28"/>
    </row>
    <row r="71" spans="3:3" ht="18">
      <c r="C71" s="29"/>
    </row>
    <row r="72" spans="3:3" ht="18">
      <c r="C72" s="28"/>
    </row>
    <row r="73" spans="3:3" ht="18">
      <c r="C73" s="28"/>
    </row>
    <row r="74" spans="3:3" ht="18">
      <c r="C74" s="28"/>
    </row>
    <row r="75" spans="3:3" ht="18">
      <c r="C75" s="28"/>
    </row>
    <row r="76" spans="3:3" ht="18">
      <c r="C76" s="28"/>
    </row>
    <row r="77" spans="3:3" ht="18">
      <c r="C77" s="28"/>
    </row>
    <row r="78" spans="3:3" ht="18">
      <c r="C78" s="28"/>
    </row>
    <row r="79" spans="3:3" ht="18">
      <c r="C79" s="27"/>
    </row>
    <row r="80" spans="3:3" ht="18">
      <c r="C80" s="27"/>
    </row>
    <row r="81" spans="3:3" ht="18">
      <c r="C81" s="27"/>
    </row>
    <row r="82" spans="3:3" ht="18">
      <c r="C82" s="27"/>
    </row>
    <row r="83" spans="3:3" ht="18">
      <c r="C83" s="27"/>
    </row>
    <row r="84" spans="3:3" ht="18">
      <c r="C84" s="27"/>
    </row>
    <row r="85" spans="3:3" ht="18">
      <c r="C85" s="30"/>
    </row>
    <row r="86" spans="3:3" ht="18">
      <c r="C86" s="27"/>
    </row>
    <row r="87" spans="3:3" ht="18">
      <c r="C87" s="27"/>
    </row>
    <row r="88" spans="3:3" ht="18.75" thickBot="1">
      <c r="C88" s="31"/>
    </row>
    <row r="89" spans="3:3" ht="18">
      <c r="C89" s="32"/>
    </row>
    <row r="90" spans="3:3" ht="18">
      <c r="C90" s="28"/>
    </row>
    <row r="91" spans="3:3" ht="18">
      <c r="C91" s="28"/>
    </row>
    <row r="92" spans="3:3" ht="18">
      <c r="C92" s="28"/>
    </row>
    <row r="93" spans="3:3" ht="18">
      <c r="C93" s="28"/>
    </row>
    <row r="94" spans="3:3" ht="18.75" thickBot="1">
      <c r="C94" s="33"/>
    </row>
    <row r="99" spans="2:3">
      <c r="B99" t="s">
        <v>288</v>
      </c>
      <c r="C99" t="s">
        <v>289</v>
      </c>
    </row>
    <row r="100" spans="2:3">
      <c r="B100" s="10">
        <v>1167</v>
      </c>
      <c r="C100" s="3" t="s">
        <v>290</v>
      </c>
    </row>
    <row r="101" spans="2:3" ht="30">
      <c r="B101" s="10">
        <v>1131</v>
      </c>
      <c r="C101" s="3" t="s">
        <v>291</v>
      </c>
    </row>
    <row r="102" spans="2:3">
      <c r="B102" s="10">
        <v>1177</v>
      </c>
      <c r="C102" s="3" t="s">
        <v>292</v>
      </c>
    </row>
    <row r="103" spans="2:3" ht="30">
      <c r="B103" s="10">
        <v>1094</v>
      </c>
      <c r="C103" s="3" t="s">
        <v>293</v>
      </c>
    </row>
    <row r="104" spans="2:3">
      <c r="B104" s="10">
        <v>1128</v>
      </c>
      <c r="C104" s="3" t="s">
        <v>294</v>
      </c>
    </row>
    <row r="105" spans="2:3" ht="30">
      <c r="B105" s="10">
        <v>1095</v>
      </c>
      <c r="C105" s="3" t="s">
        <v>295</v>
      </c>
    </row>
    <row r="106" spans="2:3" ht="30">
      <c r="B106" s="10">
        <v>1129</v>
      </c>
      <c r="C106" s="3" t="s">
        <v>296</v>
      </c>
    </row>
    <row r="107" spans="2:3" ht="45">
      <c r="B107" s="10">
        <v>1120</v>
      </c>
      <c r="C107" s="3" t="s">
        <v>297</v>
      </c>
    </row>
    <row r="108" spans="2:3">
      <c r="B108" s="9"/>
    </row>
    <row r="109" spans="2:3">
      <c r="B109" s="9"/>
    </row>
    <row r="117" spans="2:3">
      <c r="B117" t="s">
        <v>298</v>
      </c>
    </row>
    <row r="118" spans="2:3">
      <c r="B118" t="s">
        <v>299</v>
      </c>
      <c r="C118" t="s">
        <v>300</v>
      </c>
    </row>
    <row r="119" spans="2:3">
      <c r="B119" t="s">
        <v>301</v>
      </c>
      <c r="C119" t="s">
        <v>302</v>
      </c>
    </row>
    <row r="120" spans="2:3">
      <c r="B120" t="s">
        <v>303</v>
      </c>
      <c r="C120" t="s">
        <v>304</v>
      </c>
    </row>
    <row r="121" spans="2:3">
      <c r="B121" t="s">
        <v>305</v>
      </c>
      <c r="C121" t="s">
        <v>306</v>
      </c>
    </row>
    <row r="122" spans="2:3">
      <c r="B122" t="s">
        <v>307</v>
      </c>
      <c r="C122" t="s">
        <v>308</v>
      </c>
    </row>
    <row r="123" spans="2:3">
      <c r="B123" t="s">
        <v>5</v>
      </c>
      <c r="C123" t="s">
        <v>309</v>
      </c>
    </row>
    <row r="124" spans="2:3">
      <c r="B124" t="s">
        <v>310</v>
      </c>
      <c r="C124" t="s">
        <v>311</v>
      </c>
    </row>
    <row r="125" spans="2:3">
      <c r="B125" t="s">
        <v>312</v>
      </c>
      <c r="C125" t="s">
        <v>313</v>
      </c>
    </row>
    <row r="126" spans="2:3">
      <c r="B126" t="s">
        <v>314</v>
      </c>
      <c r="C126" t="s">
        <v>315</v>
      </c>
    </row>
    <row r="127" spans="2:3">
      <c r="B127" t="s">
        <v>316</v>
      </c>
      <c r="C127" t="s">
        <v>317</v>
      </c>
    </row>
    <row r="128" spans="2:3">
      <c r="B128" t="s">
        <v>318</v>
      </c>
      <c r="C128" t="s">
        <v>319</v>
      </c>
    </row>
    <row r="129" spans="2:3">
      <c r="B129" t="s">
        <v>320</v>
      </c>
      <c r="C129" t="s">
        <v>321</v>
      </c>
    </row>
    <row r="130" spans="2:3">
      <c r="B130" t="s">
        <v>322</v>
      </c>
      <c r="C130" t="s">
        <v>323</v>
      </c>
    </row>
    <row r="131" spans="2:3">
      <c r="B131" t="s">
        <v>324</v>
      </c>
      <c r="C131" t="s">
        <v>325</v>
      </c>
    </row>
    <row r="132" spans="2:3">
      <c r="B132" t="s">
        <v>326</v>
      </c>
      <c r="C132" t="s">
        <v>327</v>
      </c>
    </row>
    <row r="133" spans="2:3">
      <c r="B133" t="s">
        <v>328</v>
      </c>
      <c r="C133" t="s">
        <v>329</v>
      </c>
    </row>
    <row r="134" spans="2:3">
      <c r="B134" t="s">
        <v>330</v>
      </c>
      <c r="C134" t="s">
        <v>331</v>
      </c>
    </row>
    <row r="135" spans="2:3">
      <c r="B135" t="s">
        <v>332</v>
      </c>
      <c r="C135" t="s">
        <v>333</v>
      </c>
    </row>
    <row r="136" spans="2:3">
      <c r="B136" t="s">
        <v>334</v>
      </c>
      <c r="C136" t="s">
        <v>335</v>
      </c>
    </row>
    <row r="137" spans="2:3">
      <c r="B137" t="s">
        <v>336</v>
      </c>
      <c r="C137" t="s">
        <v>337</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Martha Stephanny Barreto Mantilla</cp:lastModifiedBy>
  <cp:revision/>
  <dcterms:created xsi:type="dcterms:W3CDTF">2016-04-29T15:58:00Z</dcterms:created>
  <dcterms:modified xsi:type="dcterms:W3CDTF">2020-02-04T17:03:25Z</dcterms:modified>
  <cp:category/>
  <cp:contentStatus/>
</cp:coreProperties>
</file>